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Datos" sheetId="2" state="visible" r:id="rId2"/>
    <sheet xmlns:r="http://schemas.openxmlformats.org/officeDocument/2006/relationships" name="Enero" sheetId="3" state="visible" r:id="rId3"/>
    <sheet xmlns:r="http://schemas.openxmlformats.org/officeDocument/2006/relationships" name="Febrero" sheetId="4" state="visible" r:id="rId4"/>
    <sheet xmlns:r="http://schemas.openxmlformats.org/officeDocument/2006/relationships" name="Marzo" sheetId="5" state="visible" r:id="rId5"/>
    <sheet xmlns:r="http://schemas.openxmlformats.org/officeDocument/2006/relationships" name="Abril" sheetId="6" state="visible" r:id="rId6"/>
    <sheet xmlns:r="http://schemas.openxmlformats.org/officeDocument/2006/relationships" name="Mayo" sheetId="7" state="visible" r:id="rId7"/>
    <sheet xmlns:r="http://schemas.openxmlformats.org/officeDocument/2006/relationships" name="Junio" sheetId="8" state="visible" r:id="rId8"/>
    <sheet xmlns:r="http://schemas.openxmlformats.org/officeDocument/2006/relationships" name="Julio" sheetId="9" state="visible" r:id="rId9"/>
    <sheet xmlns:r="http://schemas.openxmlformats.org/officeDocument/2006/relationships" name="Agosto" sheetId="10" state="visible" r:id="rId10"/>
    <sheet xmlns:r="http://schemas.openxmlformats.org/officeDocument/2006/relationships" name="Septiembre" sheetId="11" state="visible" r:id="rId11"/>
    <sheet xmlns:r="http://schemas.openxmlformats.org/officeDocument/2006/relationships" name="Octubre" sheetId="12" state="visible" r:id="rId12"/>
    <sheet xmlns:r="http://schemas.openxmlformats.org/officeDocument/2006/relationships" name="Noviembre" sheetId="13" state="visible" r:id="rId13"/>
    <sheet xmlns:r="http://schemas.openxmlformats.org/officeDocument/2006/relationships" name="Diciembre" sheetId="14" state="visible" r:id="rId14"/>
    <sheet xmlns:r="http://schemas.openxmlformats.org/officeDocument/2006/relationships" name="Resumen anual" sheetId="15" state="visible" r:id="rId15"/>
  </sheets>
  <definedNames>
    <definedName name="_xlnm.Print_Titles" localSheetId="2">'Enero'!$4:$4</definedName>
    <definedName name="_xlnm.Print_Titles" localSheetId="3">'Febrero'!$4:$4</definedName>
    <definedName name="_xlnm.Print_Titles" localSheetId="4">'Marzo'!$4:$4</definedName>
    <definedName name="_xlnm.Print_Titles" localSheetId="5">'Abril'!$4:$4</definedName>
    <definedName name="_xlnm.Print_Titles" localSheetId="6">'Mayo'!$4:$4</definedName>
    <definedName name="_xlnm.Print_Titles" localSheetId="7">'Junio'!$4:$4</definedName>
    <definedName name="_xlnm.Print_Titles" localSheetId="8">'Julio'!$4:$4</definedName>
    <definedName name="_xlnm.Print_Titles" localSheetId="9">'Agosto'!$4:$4</definedName>
    <definedName name="_xlnm.Print_Titles" localSheetId="10">'Septiembre'!$4:$4</definedName>
    <definedName name="_xlnm.Print_Titles" localSheetId="11">'Octubre'!$4:$4</definedName>
    <definedName name="_xlnm.Print_Titles" localSheetId="12">'Noviembre'!$4:$4</definedName>
    <definedName name="_xlnm.Print_Titles" localSheetId="13">'Diciembre'!$4:$4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[hh]:mm:ss"/>
    <numFmt numFmtId="165" formatCode="[h]:mm"/>
    <numFmt numFmtId="166" formatCode="yyyy-mm-dd"/>
    <numFmt numFmtId="167" formatCode="DD/MM/YYYY"/>
    <numFmt numFmtId="168" formatCode="hh:mm"/>
    <numFmt numFmtId="169" formatCode="+0.00;-0.00;0.00"/>
  </numFmts>
  <fonts count="9">
    <font>
      <name val="Calibri"/>
      <family val="2"/>
      <color theme="1"/>
      <sz val="11"/>
      <scheme val="minor"/>
    </font>
    <font>
      <name val="Calibri"/>
      <b val="1"/>
      <color rgb="001F3864"/>
      <sz val="18"/>
    </font>
    <font>
      <name val="Calibri"/>
      <color rgb="00808080"/>
      <sz val="11"/>
    </font>
    <font>
      <name val="Calibri"/>
      <b val="1"/>
      <color rgb="001F3864"/>
      <sz val="10"/>
    </font>
    <font/>
    <font>
      <name val="Calibri"/>
      <sz val="10"/>
    </font>
    <font>
      <name val="Calibri"/>
      <color rgb="00808080"/>
      <sz val="8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D9E2F3"/>
      </patternFill>
    </fill>
    <fill>
      <patternFill patternType="solid">
        <fgColor rgb="001F3864"/>
      </patternFill>
    </fill>
    <fill>
      <patternFill patternType="solid">
        <fgColor rgb="00F2F2F2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5" fillId="2" borderId="1" applyAlignment="1" pivotButton="0" quotePrefix="0" xfId="0">
      <alignment horizontal="center"/>
    </xf>
    <xf numFmtId="1" fontId="5" fillId="2" borderId="1" applyAlignment="1" pivotButton="0" quotePrefix="0" xfId="0">
      <alignment horizontal="center"/>
    </xf>
    <xf numFmtId="165" fontId="5" fillId="2" borderId="1" applyAlignment="1" pivotButton="0" quotePrefix="0" xfId="0">
      <alignment horizontal="center"/>
    </xf>
    <xf numFmtId="165" fontId="7" fillId="3" borderId="1" applyAlignment="1" pivotButton="0" quotePrefix="0" xfId="0">
      <alignment horizontal="center"/>
    </xf>
    <xf numFmtId="0" fontId="7" fillId="0" borderId="0" pivotButton="0" quotePrefix="0" xfId="0"/>
    <xf numFmtId="0" fontId="6" fillId="0" borderId="0" pivotButton="0" quotePrefix="0" xfId="0"/>
    <xf numFmtId="0" fontId="8" fillId="4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/>
    </xf>
    <xf numFmtId="0" fontId="0" fillId="4" borderId="1" pivotButton="0" quotePrefix="0" xfId="0"/>
    <xf numFmtId="167" fontId="5" fillId="0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  <xf numFmtId="168" fontId="5" fillId="2" borderId="1" applyAlignment="1" pivotButton="0" quotePrefix="0" xfId="0">
      <alignment horizontal="center"/>
    </xf>
    <xf numFmtId="165" fontId="5" fillId="3" borderId="1" applyAlignment="1" pivotButton="0" quotePrefix="0" xfId="0">
      <alignment horizontal="center"/>
    </xf>
    <xf numFmtId="169" fontId="5" fillId="3" borderId="1" applyAlignment="1" pivotButton="0" quotePrefix="0" xfId="0">
      <alignment horizontal="center"/>
    </xf>
    <xf numFmtId="0" fontId="5" fillId="0" borderId="1" pivotButton="0" quotePrefix="0" xfId="0"/>
    <xf numFmtId="165" fontId="7" fillId="6" borderId="1" applyAlignment="1" pivotButton="0" quotePrefix="0" xfId="0">
      <alignment horizontal="center"/>
    </xf>
    <xf numFmtId="167" fontId="5" fillId="5" borderId="1" applyAlignment="1" pivotButton="0" quotePrefix="0" xfId="0">
      <alignment horizontal="center"/>
    </xf>
    <xf numFmtId="0" fontId="5" fillId="5" borderId="1" applyAlignment="1" pivotButton="0" quotePrefix="0" xfId="0">
      <alignment horizontal="center"/>
    </xf>
    <xf numFmtId="165" fontId="5" fillId="5" borderId="1" applyAlignment="1" pivotButton="0" quotePrefix="0" xfId="0">
      <alignment horizontal="center"/>
    </xf>
    <xf numFmtId="169" fontId="5" fillId="5" borderId="1" applyAlignment="1" pivotButton="0" quotePrefix="0" xfId="0">
      <alignment horizontal="center"/>
    </xf>
    <xf numFmtId="169" fontId="7" fillId="6" borderId="1" applyAlignment="1" pivotButton="0" quotePrefix="0" xfId="0">
      <alignment horizontal="center"/>
    </xf>
    <xf numFmtId="1" fontId="7" fillId="6" borderId="1" applyAlignment="1" pivotButton="0" quotePrefix="0" xfId="0">
      <alignment horizontal="center"/>
    </xf>
    <xf numFmtId="165" fontId="5" fillId="0" borderId="1" applyAlignment="1" pivotButton="0" quotePrefix="0" xfId="0">
      <alignment horizontal="center"/>
    </xf>
    <xf numFmtId="169" fontId="5" fillId="0" borderId="1" applyAlignment="1" pivotButton="0" quotePrefix="0" xfId="0">
      <alignment horizontal="center"/>
    </xf>
    <xf numFmtId="1" fontId="5" fillId="0" borderId="1" applyAlignment="1" pivotButton="0" quotePrefix="0" xfId="0">
      <alignment horizontal="center"/>
    </xf>
    <xf numFmtId="0" fontId="7" fillId="6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3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10" customWidth="1" min="2" max="2"/>
  </cols>
  <sheetData>
    <row r="2" ht="26" customHeight="1">
      <c r="B2" s="1" t="inlineStr">
        <is>
          <t>Registro horario de la jornada laboral</t>
        </is>
      </c>
    </row>
    <row r="3">
      <c r="B3" s="2" t="inlineStr">
        <is>
          <t>Plantilla gratuita de Gest Peritia · www.gestperitia.com</t>
        </is>
      </c>
    </row>
    <row r="5">
      <c r="B5" s="3" t="inlineStr">
        <is>
          <t>PARA QUÉ SIRVE</t>
        </is>
      </c>
    </row>
    <row r="6" ht="62" customHeight="1">
      <c r="B6" s="4" t="inlineStr">
        <is>
          <t>El artículo 34.9 del Estatuto de los Trabajadores obliga a toda empresa a garantizar el registro diario de la jornada, con el horario concreto de inicio y de finalización de cada persona trabajadora. Esta plantilla cubre esa obligación para un trabajador y un año natural completo, y añade el registro de las pausas no computables, que la ley no exige pero sin el cual la empresa no puede acreditar que ese tiempo no fue trabajo efectivo.</t>
        </is>
      </c>
    </row>
    <row r="8">
      <c r="B8" s="3" t="inlineStr">
        <is>
          <t>CÓMO SE USA</t>
        </is>
      </c>
    </row>
    <row r="9">
      <c r="B9" s="5" t="inlineStr">
        <is>
          <t>1.  Rellena la hoja «Datos» con el nombre del trabajador, la empresa y las horas semanales de contrato. El resto de la plantilla se alimenta de ahí.</t>
        </is>
      </c>
    </row>
    <row r="10">
      <c r="B10" s="5" t="inlineStr">
        <is>
          <t>2.  Cada mes tiene su hoja. Solo se escriben las celdas de fondo ámbar: la incidencia del día, la hora de entrada, la de salida y la pausa no computable.</t>
        </is>
      </c>
    </row>
    <row r="11">
      <c r="B11" s="5" t="inlineStr">
        <is>
          <t>3.  Las horas y las pausas se introducen en formato hh:mm — por ejemplo 9:00, 18:30, 0:20.</t>
        </is>
      </c>
    </row>
    <row r="12">
      <c r="B12" s="5" t="inlineStr">
        <is>
          <t>4.  Las celdas de fondo azul están calculadas. No hay que tocarlas.</t>
        </is>
      </c>
    </row>
    <row r="13">
      <c r="B13" s="5" t="inlineStr">
        <is>
          <t>5.  La hoja «Resumen anual» recoge sola los totales de los doce meses.</t>
        </is>
      </c>
    </row>
    <row r="15">
      <c r="B15" s="3" t="inlineStr">
        <is>
          <t>QUÉ SIGNIFICA CADA COLUMNA</t>
        </is>
      </c>
    </row>
    <row r="16">
      <c r="B16" s="5" t="inlineStr">
        <is>
          <t>•  Incidencia — Trabajo, Festivo, Libre, Vacaciones, Enfermedad o Permiso retribuido. Se elige de la lista desplegable.</t>
        </is>
      </c>
    </row>
    <row r="17">
      <c r="B17" s="5" t="inlineStr">
        <is>
          <t>•  Entrada y Salida — el horario real, no el teórico. Es lo único que la ley obliga a registrar.</t>
        </is>
      </c>
    </row>
    <row r="18">
      <c r="B18" s="5" t="inlineStr">
        <is>
          <t>•  Pausa no computable — el tiempo de descanso que, según el convenio o el contrato, NO es tiempo de trabajo efectivo. Si el convenio dice que la pausa del bocadillo sí computa, aquí se pone 0:00.</t>
        </is>
      </c>
    </row>
    <row r="19">
      <c r="B19" s="5" t="inlineStr">
        <is>
          <t>•  Horas trabajadas — salida menos entrada menos pausa.</t>
        </is>
      </c>
    </row>
    <row r="20">
      <c r="B20" s="5" t="inlineStr">
        <is>
          <t>•  Diferencia — horas de más o de menos respecto de la jornada diaria de contrato. Se expresa en horas decimales (por ejemplo −0,75 en lugar de −0:45) porque Excel no representa tiempos negativos con el sistema de fechas estándar.</t>
        </is>
      </c>
    </row>
    <row r="22">
      <c r="B22" s="3" t="inlineStr">
        <is>
          <t>LO QUE NO HAY QUE OLVIDAR</t>
        </is>
      </c>
    </row>
    <row r="23">
      <c r="B23" s="5" t="inlineStr">
        <is>
          <t>•  Los registros se conservan CUATRO AÑOS y han de estar a disposición de los trabajadores, de sus representantes legales y de la Inspección de Trabajo y Seguridad Social.</t>
        </is>
      </c>
    </row>
    <row r="24">
      <c r="B24" s="5" t="inlineStr">
        <is>
          <t>•  No basta con el calendario laboral ni con el cuadrante horario: se hacen antes, y el registro es de lo efectivamente trabajado.</t>
        </is>
      </c>
    </row>
    <row r="25">
      <c r="B25" s="5" t="inlineStr">
        <is>
          <t>•  No llevar el registro es infracción grave del artículo 7.5 de la LISOS.</t>
        </is>
      </c>
    </row>
    <row r="26" ht="30" customHeight="1">
      <c r="B26" s="4" t="inlineStr">
        <is>
          <t>•  El sistema de registro debe organizarse por negociación colectiva o acuerdo de empresa y, en su defecto, por decisión del empresario previa consulta con la representación legal de los trabajadores.</t>
        </is>
      </c>
    </row>
    <row r="28">
      <c r="B28" s="3" t="inlineStr">
        <is>
          <t>AVISO</t>
        </is>
      </c>
    </row>
    <row r="29" ht="26" customHeight="1">
      <c r="B29" s="4" t="inlineStr">
        <is>
          <t>Esta plantilla es una herramienta de apoyo. No sustituye al asesoramiento de un graduado social o de un abogado laboralista, ni a lo que establezca el convenio colectivo aplicable.</t>
        </is>
      </c>
    </row>
    <row r="31">
      <c r="B31" s="6" t="inlineStr">
        <is>
          <t>© 2026 Gest Peritia · Un producto de Tarraco App Lab · Todos los derechos reservados.</t>
        </is>
      </c>
    </row>
    <row r="32" ht="24" customHeight="1">
      <c r="B32" s="6" t="inlineStr">
        <is>
          <t>Plantilla original de distribución gratuita. Puede usarse y copiarse libremente conservando esta atribución; no puede comercializarse ni presentarse como propia.</t>
        </is>
      </c>
    </row>
    <row r="33">
      <c r="B33" s="6" t="inlineStr">
        <is>
          <t>www.gestperitia.com · www.tarracoapplab.com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B1:L3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7" t="inlineStr">
        <is>
          <t>Agosto — registro diario de jornada</t>
        </is>
      </c>
    </row>
    <row r="2">
      <c r="B2" s="8">
        <f>Datos!$C$5&amp;"  ·  "&amp;Datos!$C$7</f>
        <v/>
      </c>
    </row>
    <row r="4" ht="30" customHeight="1">
      <c r="B4" s="16" t="inlineStr">
        <is>
          <t>Fecha</t>
        </is>
      </c>
      <c r="C4" s="16" t="inlineStr">
        <is>
          <t>Día</t>
        </is>
      </c>
      <c r="D4" s="16" t="inlineStr">
        <is>
          <t>Incidencia</t>
        </is>
      </c>
      <c r="E4" s="16" t="inlineStr">
        <is>
          <t>Entrada</t>
        </is>
      </c>
      <c r="F4" s="16" t="inlineStr">
        <is>
          <t>Salida</t>
        </is>
      </c>
      <c r="G4" s="16" t="inlineStr">
        <is>
          <t>Pausa no computable</t>
        </is>
      </c>
      <c r="H4" s="16" t="inlineStr">
        <is>
          <t>Horas trabajadas</t>
        </is>
      </c>
      <c r="I4" s="16" t="inlineStr">
        <is>
          <t>Diferencia (h)</t>
        </is>
      </c>
      <c r="K4" s="17" t="inlineStr">
        <is>
          <t>Resumen del mes</t>
        </is>
      </c>
      <c r="L4" s="18" t="n"/>
    </row>
    <row r="5">
      <c r="B5" s="26" t="n">
        <v>46235</v>
      </c>
      <c r="C5" s="27">
        <f>CHOOSE(WEEKDAY(B5,2),"lunes","martes","miércoles","jueves","viernes","sábado","domingo")</f>
        <v/>
      </c>
      <c r="D5" s="10" t="n"/>
      <c r="E5" s="21" t="n"/>
      <c r="F5" s="21" t="n"/>
      <c r="G5" s="21" t="n"/>
      <c r="H5" s="28">
        <f>IF(OR(E5="",F5=""),"",F5-E5-N(G5))</f>
        <v/>
      </c>
      <c r="I5" s="29">
        <f>IF(H5="","",(H5-Datos!$C$14)*24)</f>
        <v/>
      </c>
      <c r="K5" s="24" t="inlineStr">
        <is>
          <t>Jornada semanal de contrato</t>
        </is>
      </c>
      <c r="L5" s="25">
        <f>Datos!$C$11</f>
        <v/>
      </c>
    </row>
    <row r="6">
      <c r="B6" s="26" t="n">
        <v>46236</v>
      </c>
      <c r="C6" s="27">
        <f>CHOOSE(WEEKDAY(B6,2),"lunes","martes","miércoles","jueves","viernes","sábado","domingo")</f>
        <v/>
      </c>
      <c r="D6" s="10" t="n"/>
      <c r="E6" s="21" t="n"/>
      <c r="F6" s="21" t="n"/>
      <c r="G6" s="21" t="n"/>
      <c r="H6" s="28">
        <f>IF(OR(E6="",F6=""),"",F6-E6-N(G6))</f>
        <v/>
      </c>
      <c r="I6" s="29">
        <f>IF(H6="","",(H6-Datos!$C$14)*24)</f>
        <v/>
      </c>
      <c r="K6" s="24" t="inlineStr">
        <is>
          <t>Jornada diaria de contrato</t>
        </is>
      </c>
      <c r="L6" s="25">
        <f>Datos!$C$14</f>
        <v/>
      </c>
    </row>
    <row r="7">
      <c r="B7" s="19" t="n">
        <v>46237</v>
      </c>
      <c r="C7" s="20">
        <f>CHOOSE(WEEKDAY(B7,2),"lunes","martes","miércoles","jueves","viernes","sábado","domingo")</f>
        <v/>
      </c>
      <c r="D7" s="10" t="n"/>
      <c r="E7" s="21" t="n"/>
      <c r="F7" s="21" t="n"/>
      <c r="G7" s="21" t="n"/>
      <c r="H7" s="22">
        <f>IF(OR(E7="",F7=""),"",F7-E7-N(G7))</f>
        <v/>
      </c>
      <c r="I7" s="23">
        <f>IF(H7="","",(H7-Datos!$C$14)*24)</f>
        <v/>
      </c>
      <c r="K7" s="24" t="inlineStr">
        <is>
          <t>Horas trabajadas en el mes</t>
        </is>
      </c>
      <c r="L7" s="25">
        <f>SUM(H5:H35)</f>
        <v/>
      </c>
    </row>
    <row r="8">
      <c r="B8" s="19" t="n">
        <v>46238</v>
      </c>
      <c r="C8" s="20">
        <f>CHOOSE(WEEKDAY(B8,2),"lunes","martes","miércoles","jueves","viernes","sábado","domingo")</f>
        <v/>
      </c>
      <c r="D8" s="10" t="n"/>
      <c r="E8" s="21" t="n"/>
      <c r="F8" s="21" t="n"/>
      <c r="G8" s="21" t="n"/>
      <c r="H8" s="22">
        <f>IF(OR(E8="",F8=""),"",F8-E8-N(G8))</f>
        <v/>
      </c>
      <c r="I8" s="23">
        <f>IF(H8="","",(H8-Datos!$C$14)*24)</f>
        <v/>
      </c>
      <c r="K8" s="24" t="inlineStr">
        <is>
          <t>Horas de más / de menos</t>
        </is>
      </c>
      <c r="L8" s="30">
        <f>SUM(I5:I35)</f>
        <v/>
      </c>
    </row>
    <row r="9">
      <c r="B9" s="19" t="n">
        <v>46239</v>
      </c>
      <c r="C9" s="20">
        <f>CHOOSE(WEEKDAY(B9,2),"lunes","martes","miércoles","jueves","viernes","sábado","domingo")</f>
        <v/>
      </c>
      <c r="D9" s="10" t="n"/>
      <c r="E9" s="21" t="n"/>
      <c r="F9" s="21" t="n"/>
      <c r="G9" s="21" t="n"/>
      <c r="H9" s="22">
        <f>IF(OR(E9="",F9=""),"",F9-E9-N(G9))</f>
        <v/>
      </c>
      <c r="I9" s="23">
        <f>IF(H9="","",(H9-Datos!$C$14)*24)</f>
        <v/>
      </c>
      <c r="K9" s="24" t="inlineStr">
        <is>
          <t>Días de vacaciones</t>
        </is>
      </c>
      <c r="L9" s="31">
        <f>COUNTIF(D5:D35,"Vacaciones")</f>
        <v/>
      </c>
    </row>
    <row r="10">
      <c r="B10" s="19" t="n">
        <v>46240</v>
      </c>
      <c r="C10" s="20">
        <f>CHOOSE(WEEKDAY(B10,2),"lunes","martes","miércoles","jueves","viernes","sábado","domingo")</f>
        <v/>
      </c>
      <c r="D10" s="10" t="n"/>
      <c r="E10" s="21" t="n"/>
      <c r="F10" s="21" t="n"/>
      <c r="G10" s="21" t="n"/>
      <c r="H10" s="22">
        <f>IF(OR(E10="",F10=""),"",F10-E10-N(G10))</f>
        <v/>
      </c>
      <c r="I10" s="23">
        <f>IF(H10="","",(H10-Datos!$C$14)*24)</f>
        <v/>
      </c>
      <c r="K10" s="24" t="inlineStr">
        <is>
          <t>Días de enfermedad</t>
        </is>
      </c>
      <c r="L10" s="31">
        <f>COUNTIF(D5:D35,"Enfermedad")</f>
        <v/>
      </c>
    </row>
    <row r="11">
      <c r="B11" s="19" t="n">
        <v>46241</v>
      </c>
      <c r="C11" s="20">
        <f>CHOOSE(WEEKDAY(B11,2),"lunes","martes","miércoles","jueves","viernes","sábado","domingo")</f>
        <v/>
      </c>
      <c r="D11" s="10" t="n"/>
      <c r="E11" s="21" t="n"/>
      <c r="F11" s="21" t="n"/>
      <c r="G11" s="21" t="n"/>
      <c r="H11" s="22">
        <f>IF(OR(E11="",F11=""),"",F11-E11-N(G11))</f>
        <v/>
      </c>
      <c r="I11" s="23">
        <f>IF(H11="","",(H11-Datos!$C$14)*24)</f>
        <v/>
      </c>
      <c r="K11" s="24" t="inlineStr">
        <is>
          <t>Días de permiso retribuido</t>
        </is>
      </c>
      <c r="L11" s="31">
        <f>COUNTIF(D5:D35,"Permiso retribuido")</f>
        <v/>
      </c>
    </row>
    <row r="12">
      <c r="B12" s="26" t="n">
        <v>46242</v>
      </c>
      <c r="C12" s="27">
        <f>CHOOSE(WEEKDAY(B12,2),"lunes","martes","miércoles","jueves","viernes","sábado","domingo")</f>
        <v/>
      </c>
      <c r="D12" s="10" t="n"/>
      <c r="E12" s="21" t="n"/>
      <c r="F12" s="21" t="n"/>
      <c r="G12" s="21" t="n"/>
      <c r="H12" s="28">
        <f>IF(OR(E12="",F12=""),"",F12-E12-N(G12))</f>
        <v/>
      </c>
      <c r="I12" s="29">
        <f>IF(H12="","",(H12-Datos!$C$14)*24)</f>
        <v/>
      </c>
      <c r="K12" s="24" t="inlineStr">
        <is>
          <t>Días festivos</t>
        </is>
      </c>
      <c r="L12" s="31">
        <f>COUNTIF(D5:D35,"Festivo")</f>
        <v/>
      </c>
    </row>
    <row r="13">
      <c r="B13" s="26" t="n">
        <v>46243</v>
      </c>
      <c r="C13" s="27">
        <f>CHOOSE(WEEKDAY(B13,2),"lunes","martes","miércoles","jueves","viernes","sábado","domingo")</f>
        <v/>
      </c>
      <c r="D13" s="10" t="n"/>
      <c r="E13" s="21" t="n"/>
      <c r="F13" s="21" t="n"/>
      <c r="G13" s="21" t="n"/>
      <c r="H13" s="28">
        <f>IF(OR(E13="",F13=""),"",F13-E13-N(G13))</f>
        <v/>
      </c>
      <c r="I13" s="29">
        <f>IF(H13="","",(H13-Datos!$C$14)*24)</f>
        <v/>
      </c>
      <c r="K13" s="24" t="inlineStr">
        <is>
          <t>Días trabajados</t>
        </is>
      </c>
      <c r="L13" s="31">
        <f>COUNTIF(D5:D35,"Trabajo")</f>
        <v/>
      </c>
    </row>
    <row r="14">
      <c r="B14" s="19" t="n">
        <v>46244</v>
      </c>
      <c r="C14" s="20">
        <f>CHOOSE(WEEKDAY(B14,2),"lunes","martes","miércoles","jueves","viernes","sábado","domingo")</f>
        <v/>
      </c>
      <c r="D14" s="10" t="n"/>
      <c r="E14" s="21" t="n"/>
      <c r="F14" s="21" t="n"/>
      <c r="G14" s="21" t="n"/>
      <c r="H14" s="22">
        <f>IF(OR(E14="",F14=""),"",F14-E14-N(G14))</f>
        <v/>
      </c>
      <c r="I14" s="23">
        <f>IF(H14="","",(H14-Datos!$C$14)*24)</f>
        <v/>
      </c>
    </row>
    <row r="15">
      <c r="B15" s="19" t="n">
        <v>46245</v>
      </c>
      <c r="C15" s="20">
        <f>CHOOSE(WEEKDAY(B15,2),"lunes","martes","miércoles","jueves","viernes","sábado","domingo")</f>
        <v/>
      </c>
      <c r="D15" s="10" t="n"/>
      <c r="E15" s="21" t="n"/>
      <c r="F15" s="21" t="n"/>
      <c r="G15" s="21" t="n"/>
      <c r="H15" s="22">
        <f>IF(OR(E15="",F15=""),"",F15-E15-N(G15))</f>
        <v/>
      </c>
      <c r="I15" s="23">
        <f>IF(H15="","",(H15-Datos!$C$14)*24)</f>
        <v/>
      </c>
    </row>
    <row r="16">
      <c r="B16" s="19" t="n">
        <v>46246</v>
      </c>
      <c r="C16" s="20">
        <f>CHOOSE(WEEKDAY(B16,2),"lunes","martes","miércoles","jueves","viernes","sábado","domingo")</f>
        <v/>
      </c>
      <c r="D16" s="10" t="n"/>
      <c r="E16" s="21" t="n"/>
      <c r="F16" s="21" t="n"/>
      <c r="G16" s="21" t="n"/>
      <c r="H16" s="22">
        <f>IF(OR(E16="",F16=""),"",F16-E16-N(G16))</f>
        <v/>
      </c>
      <c r="I16" s="23">
        <f>IF(H16="","",(H16-Datos!$C$14)*24)</f>
        <v/>
      </c>
      <c r="K16" s="8" t="inlineStr">
        <is>
          <t>Solo se rellenan las celdas ámbar.</t>
        </is>
      </c>
    </row>
    <row r="17">
      <c r="B17" s="19" t="n">
        <v>46247</v>
      </c>
      <c r="C17" s="20">
        <f>CHOOSE(WEEKDAY(B17,2),"lunes","martes","miércoles","jueves","viernes","sábado","domingo")</f>
        <v/>
      </c>
      <c r="D17" s="10" t="n"/>
      <c r="E17" s="21" t="n"/>
      <c r="F17" s="21" t="n"/>
      <c r="G17" s="21" t="n"/>
      <c r="H17" s="22">
        <f>IF(OR(E17="",F17=""),"",F17-E17-N(G17))</f>
        <v/>
      </c>
      <c r="I17" s="23">
        <f>IF(H17="","",(H17-Datos!$C$14)*24)</f>
        <v/>
      </c>
      <c r="K17" s="8" t="inlineStr">
        <is>
          <t>Las azules están calculadas.</t>
        </is>
      </c>
    </row>
    <row r="18">
      <c r="B18" s="19" t="n">
        <v>46248</v>
      </c>
      <c r="C18" s="20">
        <f>CHOOSE(WEEKDAY(B18,2),"lunes","martes","miércoles","jueves","viernes","sábado","domingo")</f>
        <v/>
      </c>
      <c r="D18" s="10" t="n"/>
      <c r="E18" s="21" t="n"/>
      <c r="F18" s="21" t="n"/>
      <c r="G18" s="21" t="n"/>
      <c r="H18" s="22">
        <f>IF(OR(E18="",F18=""),"",F18-E18-N(G18))</f>
        <v/>
      </c>
      <c r="I18" s="23">
        <f>IF(H18="","",(H18-Datos!$C$14)*24)</f>
        <v/>
      </c>
    </row>
    <row r="19">
      <c r="B19" s="26" t="n">
        <v>46249</v>
      </c>
      <c r="C19" s="27">
        <f>CHOOSE(WEEKDAY(B19,2),"lunes","martes","miércoles","jueves","viernes","sábado","domingo")</f>
        <v/>
      </c>
      <c r="D19" s="10" t="n"/>
      <c r="E19" s="21" t="n"/>
      <c r="F19" s="21" t="n"/>
      <c r="G19" s="21" t="n"/>
      <c r="H19" s="28">
        <f>IF(OR(E19="",F19=""),"",F19-E19-N(G19))</f>
        <v/>
      </c>
      <c r="I19" s="29">
        <f>IF(H19="","",(H19-Datos!$C$14)*24)</f>
        <v/>
      </c>
      <c r="K19" s="15" t="inlineStr">
        <is>
          <t>Gest Peritia · www.gestperitia.com</t>
        </is>
      </c>
    </row>
    <row r="20">
      <c r="B20" s="26" t="n">
        <v>46250</v>
      </c>
      <c r="C20" s="27">
        <f>CHOOSE(WEEKDAY(B20,2),"lunes","martes","miércoles","jueves","viernes","sábado","domingo")</f>
        <v/>
      </c>
      <c r="D20" s="10" t="n"/>
      <c r="E20" s="21" t="n"/>
      <c r="F20" s="21" t="n"/>
      <c r="G20" s="21" t="n"/>
      <c r="H20" s="28">
        <f>IF(OR(E20="",F20=""),"",F20-E20-N(G20))</f>
        <v/>
      </c>
      <c r="I20" s="29">
        <f>IF(H20="","",(H20-Datos!$C$14)*24)</f>
        <v/>
      </c>
    </row>
    <row r="21">
      <c r="B21" s="19" t="n">
        <v>46251</v>
      </c>
      <c r="C21" s="20">
        <f>CHOOSE(WEEKDAY(B21,2),"lunes","martes","miércoles","jueves","viernes","sábado","domingo")</f>
        <v/>
      </c>
      <c r="D21" s="10" t="n"/>
      <c r="E21" s="21" t="n"/>
      <c r="F21" s="21" t="n"/>
      <c r="G21" s="21" t="n"/>
      <c r="H21" s="22">
        <f>IF(OR(E21="",F21=""),"",F21-E21-N(G21))</f>
        <v/>
      </c>
      <c r="I21" s="23">
        <f>IF(H21="","",(H21-Datos!$C$14)*24)</f>
        <v/>
      </c>
    </row>
    <row r="22">
      <c r="B22" s="19" t="n">
        <v>46252</v>
      </c>
      <c r="C22" s="20">
        <f>CHOOSE(WEEKDAY(B22,2),"lunes","martes","miércoles","jueves","viernes","sábado","domingo")</f>
        <v/>
      </c>
      <c r="D22" s="10" t="n"/>
      <c r="E22" s="21" t="n"/>
      <c r="F22" s="21" t="n"/>
      <c r="G22" s="21" t="n"/>
      <c r="H22" s="22">
        <f>IF(OR(E22="",F22=""),"",F22-E22-N(G22))</f>
        <v/>
      </c>
      <c r="I22" s="23">
        <f>IF(H22="","",(H22-Datos!$C$14)*24)</f>
        <v/>
      </c>
    </row>
    <row r="23">
      <c r="B23" s="19" t="n">
        <v>46253</v>
      </c>
      <c r="C23" s="20">
        <f>CHOOSE(WEEKDAY(B23,2),"lunes","martes","miércoles","jueves","viernes","sábado","domingo")</f>
        <v/>
      </c>
      <c r="D23" s="10" t="n"/>
      <c r="E23" s="21" t="n"/>
      <c r="F23" s="21" t="n"/>
      <c r="G23" s="21" t="n"/>
      <c r="H23" s="22">
        <f>IF(OR(E23="",F23=""),"",F23-E23-N(G23))</f>
        <v/>
      </c>
      <c r="I23" s="23">
        <f>IF(H23="","",(H23-Datos!$C$14)*24)</f>
        <v/>
      </c>
    </row>
    <row r="24">
      <c r="B24" s="19" t="n">
        <v>46254</v>
      </c>
      <c r="C24" s="20">
        <f>CHOOSE(WEEKDAY(B24,2),"lunes","martes","miércoles","jueves","viernes","sábado","domingo")</f>
        <v/>
      </c>
      <c r="D24" s="10" t="n"/>
      <c r="E24" s="21" t="n"/>
      <c r="F24" s="21" t="n"/>
      <c r="G24" s="21" t="n"/>
      <c r="H24" s="22">
        <f>IF(OR(E24="",F24=""),"",F24-E24-N(G24))</f>
        <v/>
      </c>
      <c r="I24" s="23">
        <f>IF(H24="","",(H24-Datos!$C$14)*24)</f>
        <v/>
      </c>
    </row>
    <row r="25">
      <c r="B25" s="19" t="n">
        <v>46255</v>
      </c>
      <c r="C25" s="20">
        <f>CHOOSE(WEEKDAY(B25,2),"lunes","martes","miércoles","jueves","viernes","sábado","domingo")</f>
        <v/>
      </c>
      <c r="D25" s="10" t="n"/>
      <c r="E25" s="21" t="n"/>
      <c r="F25" s="21" t="n"/>
      <c r="G25" s="21" t="n"/>
      <c r="H25" s="22">
        <f>IF(OR(E25="",F25=""),"",F25-E25-N(G25))</f>
        <v/>
      </c>
      <c r="I25" s="23">
        <f>IF(H25="","",(H25-Datos!$C$14)*24)</f>
        <v/>
      </c>
    </row>
    <row r="26">
      <c r="B26" s="26" t="n">
        <v>46256</v>
      </c>
      <c r="C26" s="27">
        <f>CHOOSE(WEEKDAY(B26,2),"lunes","martes","miércoles","jueves","viernes","sábado","domingo")</f>
        <v/>
      </c>
      <c r="D26" s="10" t="n"/>
      <c r="E26" s="21" t="n"/>
      <c r="F26" s="21" t="n"/>
      <c r="G26" s="21" t="n"/>
      <c r="H26" s="28">
        <f>IF(OR(E26="",F26=""),"",F26-E26-N(G26))</f>
        <v/>
      </c>
      <c r="I26" s="29">
        <f>IF(H26="","",(H26-Datos!$C$14)*24)</f>
        <v/>
      </c>
    </row>
    <row r="27">
      <c r="B27" s="26" t="n">
        <v>46257</v>
      </c>
      <c r="C27" s="27">
        <f>CHOOSE(WEEKDAY(B27,2),"lunes","martes","miércoles","jueves","viernes","sábado","domingo")</f>
        <v/>
      </c>
      <c r="D27" s="10" t="n"/>
      <c r="E27" s="21" t="n"/>
      <c r="F27" s="21" t="n"/>
      <c r="G27" s="21" t="n"/>
      <c r="H27" s="28">
        <f>IF(OR(E27="",F27=""),"",F27-E27-N(G27))</f>
        <v/>
      </c>
      <c r="I27" s="29">
        <f>IF(H27="","",(H27-Datos!$C$14)*24)</f>
        <v/>
      </c>
    </row>
    <row r="28">
      <c r="B28" s="19" t="n">
        <v>46258</v>
      </c>
      <c r="C28" s="20">
        <f>CHOOSE(WEEKDAY(B28,2),"lunes","martes","miércoles","jueves","viernes","sábado","domingo")</f>
        <v/>
      </c>
      <c r="D28" s="10" t="n"/>
      <c r="E28" s="21" t="n"/>
      <c r="F28" s="21" t="n"/>
      <c r="G28" s="21" t="n"/>
      <c r="H28" s="22">
        <f>IF(OR(E28="",F28=""),"",F28-E28-N(G28))</f>
        <v/>
      </c>
      <c r="I28" s="23">
        <f>IF(H28="","",(H28-Datos!$C$14)*24)</f>
        <v/>
      </c>
    </row>
    <row r="29">
      <c r="B29" s="19" t="n">
        <v>46259</v>
      </c>
      <c r="C29" s="20">
        <f>CHOOSE(WEEKDAY(B29,2),"lunes","martes","miércoles","jueves","viernes","sábado","domingo")</f>
        <v/>
      </c>
      <c r="D29" s="10" t="n"/>
      <c r="E29" s="21" t="n"/>
      <c r="F29" s="21" t="n"/>
      <c r="G29" s="21" t="n"/>
      <c r="H29" s="22">
        <f>IF(OR(E29="",F29=""),"",F29-E29-N(G29))</f>
        <v/>
      </c>
      <c r="I29" s="23">
        <f>IF(H29="","",(H29-Datos!$C$14)*24)</f>
        <v/>
      </c>
    </row>
    <row r="30">
      <c r="B30" s="19" t="n">
        <v>46260</v>
      </c>
      <c r="C30" s="20">
        <f>CHOOSE(WEEKDAY(B30,2),"lunes","martes","miércoles","jueves","viernes","sábado","domingo")</f>
        <v/>
      </c>
      <c r="D30" s="10" t="n"/>
      <c r="E30" s="21" t="n"/>
      <c r="F30" s="21" t="n"/>
      <c r="G30" s="21" t="n"/>
      <c r="H30" s="22">
        <f>IF(OR(E30="",F30=""),"",F30-E30-N(G30))</f>
        <v/>
      </c>
      <c r="I30" s="23">
        <f>IF(H30="","",(H30-Datos!$C$14)*24)</f>
        <v/>
      </c>
    </row>
    <row r="31">
      <c r="B31" s="19" t="n">
        <v>46261</v>
      </c>
      <c r="C31" s="20">
        <f>CHOOSE(WEEKDAY(B31,2),"lunes","martes","miércoles","jueves","viernes","sábado","domingo")</f>
        <v/>
      </c>
      <c r="D31" s="10" t="n"/>
      <c r="E31" s="21" t="n"/>
      <c r="F31" s="21" t="n"/>
      <c r="G31" s="21" t="n"/>
      <c r="H31" s="22">
        <f>IF(OR(E31="",F31=""),"",F31-E31-N(G31))</f>
        <v/>
      </c>
      <c r="I31" s="23">
        <f>IF(H31="","",(H31-Datos!$C$14)*24)</f>
        <v/>
      </c>
    </row>
    <row r="32">
      <c r="B32" s="19" t="n">
        <v>46262</v>
      </c>
      <c r="C32" s="20">
        <f>CHOOSE(WEEKDAY(B32,2),"lunes","martes","miércoles","jueves","viernes","sábado","domingo")</f>
        <v/>
      </c>
      <c r="D32" s="10" t="n"/>
      <c r="E32" s="21" t="n"/>
      <c r="F32" s="21" t="n"/>
      <c r="G32" s="21" t="n"/>
      <c r="H32" s="22">
        <f>IF(OR(E32="",F32=""),"",F32-E32-N(G32))</f>
        <v/>
      </c>
      <c r="I32" s="23">
        <f>IF(H32="","",(H32-Datos!$C$14)*24)</f>
        <v/>
      </c>
    </row>
    <row r="33">
      <c r="B33" s="26" t="n">
        <v>46263</v>
      </c>
      <c r="C33" s="27">
        <f>CHOOSE(WEEKDAY(B33,2),"lunes","martes","miércoles","jueves","viernes","sábado","domingo")</f>
        <v/>
      </c>
      <c r="D33" s="10" t="n"/>
      <c r="E33" s="21" t="n"/>
      <c r="F33" s="21" t="n"/>
      <c r="G33" s="21" t="n"/>
      <c r="H33" s="28">
        <f>IF(OR(E33="",F33=""),"",F33-E33-N(G33))</f>
        <v/>
      </c>
      <c r="I33" s="29">
        <f>IF(H33="","",(H33-Datos!$C$14)*24)</f>
        <v/>
      </c>
    </row>
    <row r="34">
      <c r="B34" s="26" t="n">
        <v>46264</v>
      </c>
      <c r="C34" s="27">
        <f>CHOOSE(WEEKDAY(B34,2),"lunes","martes","miércoles","jueves","viernes","sábado","domingo")</f>
        <v/>
      </c>
      <c r="D34" s="10" t="n"/>
      <c r="E34" s="21" t="n"/>
      <c r="F34" s="21" t="n"/>
      <c r="G34" s="21" t="n"/>
      <c r="H34" s="28">
        <f>IF(OR(E34="",F34=""),"",F34-E34-N(G34))</f>
        <v/>
      </c>
      <c r="I34" s="29">
        <f>IF(H34="","",(H34-Datos!$C$14)*24)</f>
        <v/>
      </c>
    </row>
    <row r="35">
      <c r="B35" s="19" t="n">
        <v>46265</v>
      </c>
      <c r="C35" s="20">
        <f>CHOOSE(WEEKDAY(B35,2),"lunes","martes","miércoles","jueves","viernes","sábado","domingo")</f>
        <v/>
      </c>
      <c r="D35" s="10" t="n"/>
      <c r="E35" s="21" t="n"/>
      <c r="F35" s="21" t="n"/>
      <c r="G35" s="21" t="n"/>
      <c r="H35" s="22">
        <f>IF(OR(E35="",F35=""),"",F35-E35-N(G35))</f>
        <v/>
      </c>
      <c r="I35" s="23">
        <f>IF(H35="","",(H35-Datos!$C$14)*24)</f>
        <v/>
      </c>
    </row>
    <row r="37">
      <c r="B37" s="14" t="inlineStr">
        <is>
          <t>TOTAL DEL MES</t>
        </is>
      </c>
      <c r="H37" s="25">
        <f>SUM(H5:H35)</f>
        <v/>
      </c>
      <c r="I37" s="30">
        <f>SUM(I5:I35)</f>
        <v/>
      </c>
    </row>
  </sheetData>
  <mergeCells count="1">
    <mergeCell ref="B37:G37"/>
  </mergeCells>
  <dataValidations count="1">
    <dataValidation sqref="D5:D35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B1:L3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7" t="inlineStr">
        <is>
          <t>Septiembre — registro diario de jornada</t>
        </is>
      </c>
    </row>
    <row r="2">
      <c r="B2" s="8">
        <f>Datos!$C$5&amp;"  ·  "&amp;Datos!$C$7</f>
        <v/>
      </c>
    </row>
    <row r="4" ht="30" customHeight="1">
      <c r="B4" s="16" t="inlineStr">
        <is>
          <t>Fecha</t>
        </is>
      </c>
      <c r="C4" s="16" t="inlineStr">
        <is>
          <t>Día</t>
        </is>
      </c>
      <c r="D4" s="16" t="inlineStr">
        <is>
          <t>Incidencia</t>
        </is>
      </c>
      <c r="E4" s="16" t="inlineStr">
        <is>
          <t>Entrada</t>
        </is>
      </c>
      <c r="F4" s="16" t="inlineStr">
        <is>
          <t>Salida</t>
        </is>
      </c>
      <c r="G4" s="16" t="inlineStr">
        <is>
          <t>Pausa no computable</t>
        </is>
      </c>
      <c r="H4" s="16" t="inlineStr">
        <is>
          <t>Horas trabajadas</t>
        </is>
      </c>
      <c r="I4" s="16" t="inlineStr">
        <is>
          <t>Diferencia (h)</t>
        </is>
      </c>
      <c r="K4" s="17" t="inlineStr">
        <is>
          <t>Resumen del mes</t>
        </is>
      </c>
      <c r="L4" s="18" t="n"/>
    </row>
    <row r="5">
      <c r="B5" s="19" t="n">
        <v>46266</v>
      </c>
      <c r="C5" s="20">
        <f>CHOOSE(WEEKDAY(B5,2),"lunes","martes","miércoles","jueves","viernes","sábado","domingo")</f>
        <v/>
      </c>
      <c r="D5" s="10" t="n"/>
      <c r="E5" s="21" t="n"/>
      <c r="F5" s="21" t="n"/>
      <c r="G5" s="21" t="n"/>
      <c r="H5" s="22">
        <f>IF(OR(E5="",F5=""),"",F5-E5-N(G5))</f>
        <v/>
      </c>
      <c r="I5" s="23">
        <f>IF(H5="","",(H5-Datos!$C$14)*24)</f>
        <v/>
      </c>
      <c r="K5" s="24" t="inlineStr">
        <is>
          <t>Jornada semanal de contrato</t>
        </is>
      </c>
      <c r="L5" s="25">
        <f>Datos!$C$11</f>
        <v/>
      </c>
    </row>
    <row r="6">
      <c r="B6" s="19" t="n">
        <v>46267</v>
      </c>
      <c r="C6" s="20">
        <f>CHOOSE(WEEKDAY(B6,2),"lunes","martes","miércoles","jueves","viernes","sábado","domingo")</f>
        <v/>
      </c>
      <c r="D6" s="10" t="n"/>
      <c r="E6" s="21" t="n"/>
      <c r="F6" s="21" t="n"/>
      <c r="G6" s="21" t="n"/>
      <c r="H6" s="22">
        <f>IF(OR(E6="",F6=""),"",F6-E6-N(G6))</f>
        <v/>
      </c>
      <c r="I6" s="23">
        <f>IF(H6="","",(H6-Datos!$C$14)*24)</f>
        <v/>
      </c>
      <c r="K6" s="24" t="inlineStr">
        <is>
          <t>Jornada diaria de contrato</t>
        </is>
      </c>
      <c r="L6" s="25">
        <f>Datos!$C$14</f>
        <v/>
      </c>
    </row>
    <row r="7">
      <c r="B7" s="19" t="n">
        <v>46268</v>
      </c>
      <c r="C7" s="20">
        <f>CHOOSE(WEEKDAY(B7,2),"lunes","martes","miércoles","jueves","viernes","sábado","domingo")</f>
        <v/>
      </c>
      <c r="D7" s="10" t="n"/>
      <c r="E7" s="21" t="n"/>
      <c r="F7" s="21" t="n"/>
      <c r="G7" s="21" t="n"/>
      <c r="H7" s="22">
        <f>IF(OR(E7="",F7=""),"",F7-E7-N(G7))</f>
        <v/>
      </c>
      <c r="I7" s="23">
        <f>IF(H7="","",(H7-Datos!$C$14)*24)</f>
        <v/>
      </c>
      <c r="K7" s="24" t="inlineStr">
        <is>
          <t>Horas trabajadas en el mes</t>
        </is>
      </c>
      <c r="L7" s="25">
        <f>SUM(H5:H34)</f>
        <v/>
      </c>
    </row>
    <row r="8">
      <c r="B8" s="19" t="n">
        <v>46269</v>
      </c>
      <c r="C8" s="20">
        <f>CHOOSE(WEEKDAY(B8,2),"lunes","martes","miércoles","jueves","viernes","sábado","domingo")</f>
        <v/>
      </c>
      <c r="D8" s="10" t="n"/>
      <c r="E8" s="21" t="n"/>
      <c r="F8" s="21" t="n"/>
      <c r="G8" s="21" t="n"/>
      <c r="H8" s="22">
        <f>IF(OR(E8="",F8=""),"",F8-E8-N(G8))</f>
        <v/>
      </c>
      <c r="I8" s="23">
        <f>IF(H8="","",(H8-Datos!$C$14)*24)</f>
        <v/>
      </c>
      <c r="K8" s="24" t="inlineStr">
        <is>
          <t>Horas de más / de menos</t>
        </is>
      </c>
      <c r="L8" s="30">
        <f>SUM(I5:I34)</f>
        <v/>
      </c>
    </row>
    <row r="9">
      <c r="B9" s="26" t="n">
        <v>46270</v>
      </c>
      <c r="C9" s="27">
        <f>CHOOSE(WEEKDAY(B9,2),"lunes","martes","miércoles","jueves","viernes","sábado","domingo")</f>
        <v/>
      </c>
      <c r="D9" s="10" t="n"/>
      <c r="E9" s="21" t="n"/>
      <c r="F9" s="21" t="n"/>
      <c r="G9" s="21" t="n"/>
      <c r="H9" s="28">
        <f>IF(OR(E9="",F9=""),"",F9-E9-N(G9))</f>
        <v/>
      </c>
      <c r="I9" s="29">
        <f>IF(H9="","",(H9-Datos!$C$14)*24)</f>
        <v/>
      </c>
      <c r="K9" s="24" t="inlineStr">
        <is>
          <t>Días de vacaciones</t>
        </is>
      </c>
      <c r="L9" s="31">
        <f>COUNTIF(D5:D34,"Vacaciones")</f>
        <v/>
      </c>
    </row>
    <row r="10">
      <c r="B10" s="26" t="n">
        <v>46271</v>
      </c>
      <c r="C10" s="27">
        <f>CHOOSE(WEEKDAY(B10,2),"lunes","martes","miércoles","jueves","viernes","sábado","domingo")</f>
        <v/>
      </c>
      <c r="D10" s="10" t="n"/>
      <c r="E10" s="21" t="n"/>
      <c r="F10" s="21" t="n"/>
      <c r="G10" s="21" t="n"/>
      <c r="H10" s="28">
        <f>IF(OR(E10="",F10=""),"",F10-E10-N(G10))</f>
        <v/>
      </c>
      <c r="I10" s="29">
        <f>IF(H10="","",(H10-Datos!$C$14)*24)</f>
        <v/>
      </c>
      <c r="K10" s="24" t="inlineStr">
        <is>
          <t>Días de enfermedad</t>
        </is>
      </c>
      <c r="L10" s="31">
        <f>COUNTIF(D5:D34,"Enfermedad")</f>
        <v/>
      </c>
    </row>
    <row r="11">
      <c r="B11" s="19" t="n">
        <v>46272</v>
      </c>
      <c r="C11" s="20">
        <f>CHOOSE(WEEKDAY(B11,2),"lunes","martes","miércoles","jueves","viernes","sábado","domingo")</f>
        <v/>
      </c>
      <c r="D11" s="10" t="n"/>
      <c r="E11" s="21" t="n"/>
      <c r="F11" s="21" t="n"/>
      <c r="G11" s="21" t="n"/>
      <c r="H11" s="22">
        <f>IF(OR(E11="",F11=""),"",F11-E11-N(G11))</f>
        <v/>
      </c>
      <c r="I11" s="23">
        <f>IF(H11="","",(H11-Datos!$C$14)*24)</f>
        <v/>
      </c>
      <c r="K11" s="24" t="inlineStr">
        <is>
          <t>Días de permiso retribuido</t>
        </is>
      </c>
      <c r="L11" s="31">
        <f>COUNTIF(D5:D34,"Permiso retribuido")</f>
        <v/>
      </c>
    </row>
    <row r="12">
      <c r="B12" s="19" t="n">
        <v>46273</v>
      </c>
      <c r="C12" s="20">
        <f>CHOOSE(WEEKDAY(B12,2),"lunes","martes","miércoles","jueves","viernes","sábado","domingo")</f>
        <v/>
      </c>
      <c r="D12" s="10" t="n"/>
      <c r="E12" s="21" t="n"/>
      <c r="F12" s="21" t="n"/>
      <c r="G12" s="21" t="n"/>
      <c r="H12" s="22">
        <f>IF(OR(E12="",F12=""),"",F12-E12-N(G12))</f>
        <v/>
      </c>
      <c r="I12" s="23">
        <f>IF(H12="","",(H12-Datos!$C$14)*24)</f>
        <v/>
      </c>
      <c r="K12" s="24" t="inlineStr">
        <is>
          <t>Días festivos</t>
        </is>
      </c>
      <c r="L12" s="31">
        <f>COUNTIF(D5:D34,"Festivo")</f>
        <v/>
      </c>
    </row>
    <row r="13">
      <c r="B13" s="19" t="n">
        <v>46274</v>
      </c>
      <c r="C13" s="20">
        <f>CHOOSE(WEEKDAY(B13,2),"lunes","martes","miércoles","jueves","viernes","sábado","domingo")</f>
        <v/>
      </c>
      <c r="D13" s="10" t="n"/>
      <c r="E13" s="21" t="n"/>
      <c r="F13" s="21" t="n"/>
      <c r="G13" s="21" t="n"/>
      <c r="H13" s="22">
        <f>IF(OR(E13="",F13=""),"",F13-E13-N(G13))</f>
        <v/>
      </c>
      <c r="I13" s="23">
        <f>IF(H13="","",(H13-Datos!$C$14)*24)</f>
        <v/>
      </c>
      <c r="K13" s="24" t="inlineStr">
        <is>
          <t>Días trabajados</t>
        </is>
      </c>
      <c r="L13" s="31">
        <f>COUNTIF(D5:D34,"Trabajo")</f>
        <v/>
      </c>
    </row>
    <row r="14">
      <c r="B14" s="19" t="n">
        <v>46275</v>
      </c>
      <c r="C14" s="20">
        <f>CHOOSE(WEEKDAY(B14,2),"lunes","martes","miércoles","jueves","viernes","sábado","domingo")</f>
        <v/>
      </c>
      <c r="D14" s="10" t="n"/>
      <c r="E14" s="21" t="n"/>
      <c r="F14" s="21" t="n"/>
      <c r="G14" s="21" t="n"/>
      <c r="H14" s="22">
        <f>IF(OR(E14="",F14=""),"",F14-E14-N(G14))</f>
        <v/>
      </c>
      <c r="I14" s="23">
        <f>IF(H14="","",(H14-Datos!$C$14)*24)</f>
        <v/>
      </c>
    </row>
    <row r="15">
      <c r="B15" s="19" t="n">
        <v>46276</v>
      </c>
      <c r="C15" s="20">
        <f>CHOOSE(WEEKDAY(B15,2),"lunes","martes","miércoles","jueves","viernes","sábado","domingo")</f>
        <v/>
      </c>
      <c r="D15" s="10" t="n"/>
      <c r="E15" s="21" t="n"/>
      <c r="F15" s="21" t="n"/>
      <c r="G15" s="21" t="n"/>
      <c r="H15" s="22">
        <f>IF(OR(E15="",F15=""),"",F15-E15-N(G15))</f>
        <v/>
      </c>
      <c r="I15" s="23">
        <f>IF(H15="","",(H15-Datos!$C$14)*24)</f>
        <v/>
      </c>
    </row>
    <row r="16">
      <c r="B16" s="26" t="n">
        <v>46277</v>
      </c>
      <c r="C16" s="27">
        <f>CHOOSE(WEEKDAY(B16,2),"lunes","martes","miércoles","jueves","viernes","sábado","domingo")</f>
        <v/>
      </c>
      <c r="D16" s="10" t="n"/>
      <c r="E16" s="21" t="n"/>
      <c r="F16" s="21" t="n"/>
      <c r="G16" s="21" t="n"/>
      <c r="H16" s="28">
        <f>IF(OR(E16="",F16=""),"",F16-E16-N(G16))</f>
        <v/>
      </c>
      <c r="I16" s="29">
        <f>IF(H16="","",(H16-Datos!$C$14)*24)</f>
        <v/>
      </c>
      <c r="K16" s="8" t="inlineStr">
        <is>
          <t>Solo se rellenan las celdas ámbar.</t>
        </is>
      </c>
    </row>
    <row r="17">
      <c r="B17" s="26" t="n">
        <v>46278</v>
      </c>
      <c r="C17" s="27">
        <f>CHOOSE(WEEKDAY(B17,2),"lunes","martes","miércoles","jueves","viernes","sábado","domingo")</f>
        <v/>
      </c>
      <c r="D17" s="10" t="n"/>
      <c r="E17" s="21" t="n"/>
      <c r="F17" s="21" t="n"/>
      <c r="G17" s="21" t="n"/>
      <c r="H17" s="28">
        <f>IF(OR(E17="",F17=""),"",F17-E17-N(G17))</f>
        <v/>
      </c>
      <c r="I17" s="29">
        <f>IF(H17="","",(H17-Datos!$C$14)*24)</f>
        <v/>
      </c>
      <c r="K17" s="8" t="inlineStr">
        <is>
          <t>Las azules están calculadas.</t>
        </is>
      </c>
    </row>
    <row r="18">
      <c r="B18" s="19" t="n">
        <v>46279</v>
      </c>
      <c r="C18" s="20">
        <f>CHOOSE(WEEKDAY(B18,2),"lunes","martes","miércoles","jueves","viernes","sábado","domingo")</f>
        <v/>
      </c>
      <c r="D18" s="10" t="n"/>
      <c r="E18" s="21" t="n"/>
      <c r="F18" s="21" t="n"/>
      <c r="G18" s="21" t="n"/>
      <c r="H18" s="22">
        <f>IF(OR(E18="",F18=""),"",F18-E18-N(G18))</f>
        <v/>
      </c>
      <c r="I18" s="23">
        <f>IF(H18="","",(H18-Datos!$C$14)*24)</f>
        <v/>
      </c>
    </row>
    <row r="19">
      <c r="B19" s="19" t="n">
        <v>46280</v>
      </c>
      <c r="C19" s="20">
        <f>CHOOSE(WEEKDAY(B19,2),"lunes","martes","miércoles","jueves","viernes","sábado","domingo")</f>
        <v/>
      </c>
      <c r="D19" s="10" t="n"/>
      <c r="E19" s="21" t="n"/>
      <c r="F19" s="21" t="n"/>
      <c r="G19" s="21" t="n"/>
      <c r="H19" s="22">
        <f>IF(OR(E19="",F19=""),"",F19-E19-N(G19))</f>
        <v/>
      </c>
      <c r="I19" s="23">
        <f>IF(H19="","",(H19-Datos!$C$14)*24)</f>
        <v/>
      </c>
      <c r="K19" s="15" t="inlineStr">
        <is>
          <t>Gest Peritia · www.gestperitia.com</t>
        </is>
      </c>
    </row>
    <row r="20">
      <c r="B20" s="19" t="n">
        <v>46281</v>
      </c>
      <c r="C20" s="20">
        <f>CHOOSE(WEEKDAY(B20,2),"lunes","martes","miércoles","jueves","viernes","sábado","domingo")</f>
        <v/>
      </c>
      <c r="D20" s="10" t="n"/>
      <c r="E20" s="21" t="n"/>
      <c r="F20" s="21" t="n"/>
      <c r="G20" s="21" t="n"/>
      <c r="H20" s="22">
        <f>IF(OR(E20="",F20=""),"",F20-E20-N(G20))</f>
        <v/>
      </c>
      <c r="I20" s="23">
        <f>IF(H20="","",(H20-Datos!$C$14)*24)</f>
        <v/>
      </c>
    </row>
    <row r="21">
      <c r="B21" s="19" t="n">
        <v>46282</v>
      </c>
      <c r="C21" s="20">
        <f>CHOOSE(WEEKDAY(B21,2),"lunes","martes","miércoles","jueves","viernes","sábado","domingo")</f>
        <v/>
      </c>
      <c r="D21" s="10" t="n"/>
      <c r="E21" s="21" t="n"/>
      <c r="F21" s="21" t="n"/>
      <c r="G21" s="21" t="n"/>
      <c r="H21" s="22">
        <f>IF(OR(E21="",F21=""),"",F21-E21-N(G21))</f>
        <v/>
      </c>
      <c r="I21" s="23">
        <f>IF(H21="","",(H21-Datos!$C$14)*24)</f>
        <v/>
      </c>
    </row>
    <row r="22">
      <c r="B22" s="19" t="n">
        <v>46283</v>
      </c>
      <c r="C22" s="20">
        <f>CHOOSE(WEEKDAY(B22,2),"lunes","martes","miércoles","jueves","viernes","sábado","domingo")</f>
        <v/>
      </c>
      <c r="D22" s="10" t="n"/>
      <c r="E22" s="21" t="n"/>
      <c r="F22" s="21" t="n"/>
      <c r="G22" s="21" t="n"/>
      <c r="H22" s="22">
        <f>IF(OR(E22="",F22=""),"",F22-E22-N(G22))</f>
        <v/>
      </c>
      <c r="I22" s="23">
        <f>IF(H22="","",(H22-Datos!$C$14)*24)</f>
        <v/>
      </c>
    </row>
    <row r="23">
      <c r="B23" s="26" t="n">
        <v>46284</v>
      </c>
      <c r="C23" s="27">
        <f>CHOOSE(WEEKDAY(B23,2),"lunes","martes","miércoles","jueves","viernes","sábado","domingo")</f>
        <v/>
      </c>
      <c r="D23" s="10" t="n"/>
      <c r="E23" s="21" t="n"/>
      <c r="F23" s="21" t="n"/>
      <c r="G23" s="21" t="n"/>
      <c r="H23" s="28">
        <f>IF(OR(E23="",F23=""),"",F23-E23-N(G23))</f>
        <v/>
      </c>
      <c r="I23" s="29">
        <f>IF(H23="","",(H23-Datos!$C$14)*24)</f>
        <v/>
      </c>
    </row>
    <row r="24">
      <c r="B24" s="26" t="n">
        <v>46285</v>
      </c>
      <c r="C24" s="27">
        <f>CHOOSE(WEEKDAY(B24,2),"lunes","martes","miércoles","jueves","viernes","sábado","domingo")</f>
        <v/>
      </c>
      <c r="D24" s="10" t="n"/>
      <c r="E24" s="21" t="n"/>
      <c r="F24" s="21" t="n"/>
      <c r="G24" s="21" t="n"/>
      <c r="H24" s="28">
        <f>IF(OR(E24="",F24=""),"",F24-E24-N(G24))</f>
        <v/>
      </c>
      <c r="I24" s="29">
        <f>IF(H24="","",(H24-Datos!$C$14)*24)</f>
        <v/>
      </c>
    </row>
    <row r="25">
      <c r="B25" s="19" t="n">
        <v>46286</v>
      </c>
      <c r="C25" s="20">
        <f>CHOOSE(WEEKDAY(B25,2),"lunes","martes","miércoles","jueves","viernes","sábado","domingo")</f>
        <v/>
      </c>
      <c r="D25" s="10" t="n"/>
      <c r="E25" s="21" t="n"/>
      <c r="F25" s="21" t="n"/>
      <c r="G25" s="21" t="n"/>
      <c r="H25" s="22">
        <f>IF(OR(E25="",F25=""),"",F25-E25-N(G25))</f>
        <v/>
      </c>
      <c r="I25" s="23">
        <f>IF(H25="","",(H25-Datos!$C$14)*24)</f>
        <v/>
      </c>
    </row>
    <row r="26">
      <c r="B26" s="19" t="n">
        <v>46287</v>
      </c>
      <c r="C26" s="20">
        <f>CHOOSE(WEEKDAY(B26,2),"lunes","martes","miércoles","jueves","viernes","sábado","domingo")</f>
        <v/>
      </c>
      <c r="D26" s="10" t="n"/>
      <c r="E26" s="21" t="n"/>
      <c r="F26" s="21" t="n"/>
      <c r="G26" s="21" t="n"/>
      <c r="H26" s="22">
        <f>IF(OR(E26="",F26=""),"",F26-E26-N(G26))</f>
        <v/>
      </c>
      <c r="I26" s="23">
        <f>IF(H26="","",(H26-Datos!$C$14)*24)</f>
        <v/>
      </c>
    </row>
    <row r="27">
      <c r="B27" s="19" t="n">
        <v>46288</v>
      </c>
      <c r="C27" s="20">
        <f>CHOOSE(WEEKDAY(B27,2),"lunes","martes","miércoles","jueves","viernes","sábado","domingo")</f>
        <v/>
      </c>
      <c r="D27" s="10" t="n"/>
      <c r="E27" s="21" t="n"/>
      <c r="F27" s="21" t="n"/>
      <c r="G27" s="21" t="n"/>
      <c r="H27" s="22">
        <f>IF(OR(E27="",F27=""),"",F27-E27-N(G27))</f>
        <v/>
      </c>
      <c r="I27" s="23">
        <f>IF(H27="","",(H27-Datos!$C$14)*24)</f>
        <v/>
      </c>
    </row>
    <row r="28">
      <c r="B28" s="19" t="n">
        <v>46289</v>
      </c>
      <c r="C28" s="20">
        <f>CHOOSE(WEEKDAY(B28,2),"lunes","martes","miércoles","jueves","viernes","sábado","domingo")</f>
        <v/>
      </c>
      <c r="D28" s="10" t="n"/>
      <c r="E28" s="21" t="n"/>
      <c r="F28" s="21" t="n"/>
      <c r="G28" s="21" t="n"/>
      <c r="H28" s="22">
        <f>IF(OR(E28="",F28=""),"",F28-E28-N(G28))</f>
        <v/>
      </c>
      <c r="I28" s="23">
        <f>IF(H28="","",(H28-Datos!$C$14)*24)</f>
        <v/>
      </c>
    </row>
    <row r="29">
      <c r="B29" s="19" t="n">
        <v>46290</v>
      </c>
      <c r="C29" s="20">
        <f>CHOOSE(WEEKDAY(B29,2),"lunes","martes","miércoles","jueves","viernes","sábado","domingo")</f>
        <v/>
      </c>
      <c r="D29" s="10" t="n"/>
      <c r="E29" s="21" t="n"/>
      <c r="F29" s="21" t="n"/>
      <c r="G29" s="21" t="n"/>
      <c r="H29" s="22">
        <f>IF(OR(E29="",F29=""),"",F29-E29-N(G29))</f>
        <v/>
      </c>
      <c r="I29" s="23">
        <f>IF(H29="","",(H29-Datos!$C$14)*24)</f>
        <v/>
      </c>
    </row>
    <row r="30">
      <c r="B30" s="26" t="n">
        <v>46291</v>
      </c>
      <c r="C30" s="27">
        <f>CHOOSE(WEEKDAY(B30,2),"lunes","martes","miércoles","jueves","viernes","sábado","domingo")</f>
        <v/>
      </c>
      <c r="D30" s="10" t="n"/>
      <c r="E30" s="21" t="n"/>
      <c r="F30" s="21" t="n"/>
      <c r="G30" s="21" t="n"/>
      <c r="H30" s="28">
        <f>IF(OR(E30="",F30=""),"",F30-E30-N(G30))</f>
        <v/>
      </c>
      <c r="I30" s="29">
        <f>IF(H30="","",(H30-Datos!$C$14)*24)</f>
        <v/>
      </c>
    </row>
    <row r="31">
      <c r="B31" s="26" t="n">
        <v>46292</v>
      </c>
      <c r="C31" s="27">
        <f>CHOOSE(WEEKDAY(B31,2),"lunes","martes","miércoles","jueves","viernes","sábado","domingo")</f>
        <v/>
      </c>
      <c r="D31" s="10" t="n"/>
      <c r="E31" s="21" t="n"/>
      <c r="F31" s="21" t="n"/>
      <c r="G31" s="21" t="n"/>
      <c r="H31" s="28">
        <f>IF(OR(E31="",F31=""),"",F31-E31-N(G31))</f>
        <v/>
      </c>
      <c r="I31" s="29">
        <f>IF(H31="","",(H31-Datos!$C$14)*24)</f>
        <v/>
      </c>
    </row>
    <row r="32">
      <c r="B32" s="19" t="n">
        <v>46293</v>
      </c>
      <c r="C32" s="20">
        <f>CHOOSE(WEEKDAY(B32,2),"lunes","martes","miércoles","jueves","viernes","sábado","domingo")</f>
        <v/>
      </c>
      <c r="D32" s="10" t="n"/>
      <c r="E32" s="21" t="n"/>
      <c r="F32" s="21" t="n"/>
      <c r="G32" s="21" t="n"/>
      <c r="H32" s="22">
        <f>IF(OR(E32="",F32=""),"",F32-E32-N(G32))</f>
        <v/>
      </c>
      <c r="I32" s="23">
        <f>IF(H32="","",(H32-Datos!$C$14)*24)</f>
        <v/>
      </c>
    </row>
    <row r="33">
      <c r="B33" s="19" t="n">
        <v>46294</v>
      </c>
      <c r="C33" s="20">
        <f>CHOOSE(WEEKDAY(B33,2),"lunes","martes","miércoles","jueves","viernes","sábado","domingo")</f>
        <v/>
      </c>
      <c r="D33" s="10" t="n"/>
      <c r="E33" s="21" t="n"/>
      <c r="F33" s="21" t="n"/>
      <c r="G33" s="21" t="n"/>
      <c r="H33" s="22">
        <f>IF(OR(E33="",F33=""),"",F33-E33-N(G33))</f>
        <v/>
      </c>
      <c r="I33" s="23">
        <f>IF(H33="","",(H33-Datos!$C$14)*24)</f>
        <v/>
      </c>
    </row>
    <row r="34">
      <c r="B34" s="19" t="n">
        <v>46295</v>
      </c>
      <c r="C34" s="20">
        <f>CHOOSE(WEEKDAY(B34,2),"lunes","martes","miércoles","jueves","viernes","sábado","domingo")</f>
        <v/>
      </c>
      <c r="D34" s="10" t="n"/>
      <c r="E34" s="21" t="n"/>
      <c r="F34" s="21" t="n"/>
      <c r="G34" s="21" t="n"/>
      <c r="H34" s="22">
        <f>IF(OR(E34="",F34=""),"",F34-E34-N(G34))</f>
        <v/>
      </c>
      <c r="I34" s="23">
        <f>IF(H34="","",(H34-Datos!$C$14)*24)</f>
        <v/>
      </c>
    </row>
    <row r="36">
      <c r="B36" s="14" t="inlineStr">
        <is>
          <t>TOTAL DEL MES</t>
        </is>
      </c>
      <c r="H36" s="25">
        <f>SUM(H5:H34)</f>
        <v/>
      </c>
      <c r="I36" s="30">
        <f>SUM(I5:I34)</f>
        <v/>
      </c>
    </row>
  </sheetData>
  <mergeCells count="1">
    <mergeCell ref="B36:G36"/>
  </mergeCells>
  <dataValidations count="1">
    <dataValidation sqref="D5:D34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B1:L3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7" t="inlineStr">
        <is>
          <t>Octubre — registro diario de jornada</t>
        </is>
      </c>
    </row>
    <row r="2">
      <c r="B2" s="8">
        <f>Datos!$C$5&amp;"  ·  "&amp;Datos!$C$7</f>
        <v/>
      </c>
    </row>
    <row r="4" ht="30" customHeight="1">
      <c r="B4" s="16" t="inlineStr">
        <is>
          <t>Fecha</t>
        </is>
      </c>
      <c r="C4" s="16" t="inlineStr">
        <is>
          <t>Día</t>
        </is>
      </c>
      <c r="D4" s="16" t="inlineStr">
        <is>
          <t>Incidencia</t>
        </is>
      </c>
      <c r="E4" s="16" t="inlineStr">
        <is>
          <t>Entrada</t>
        </is>
      </c>
      <c r="F4" s="16" t="inlineStr">
        <is>
          <t>Salida</t>
        </is>
      </c>
      <c r="G4" s="16" t="inlineStr">
        <is>
          <t>Pausa no computable</t>
        </is>
      </c>
      <c r="H4" s="16" t="inlineStr">
        <is>
          <t>Horas trabajadas</t>
        </is>
      </c>
      <c r="I4" s="16" t="inlineStr">
        <is>
          <t>Diferencia (h)</t>
        </is>
      </c>
      <c r="K4" s="17" t="inlineStr">
        <is>
          <t>Resumen del mes</t>
        </is>
      </c>
      <c r="L4" s="18" t="n"/>
    </row>
    <row r="5">
      <c r="B5" s="19" t="n">
        <v>46296</v>
      </c>
      <c r="C5" s="20">
        <f>CHOOSE(WEEKDAY(B5,2),"lunes","martes","miércoles","jueves","viernes","sábado","domingo")</f>
        <v/>
      </c>
      <c r="D5" s="10" t="n"/>
      <c r="E5" s="21" t="n"/>
      <c r="F5" s="21" t="n"/>
      <c r="G5" s="21" t="n"/>
      <c r="H5" s="22">
        <f>IF(OR(E5="",F5=""),"",F5-E5-N(G5))</f>
        <v/>
      </c>
      <c r="I5" s="23">
        <f>IF(H5="","",(H5-Datos!$C$14)*24)</f>
        <v/>
      </c>
      <c r="K5" s="24" t="inlineStr">
        <is>
          <t>Jornada semanal de contrato</t>
        </is>
      </c>
      <c r="L5" s="25">
        <f>Datos!$C$11</f>
        <v/>
      </c>
    </row>
    <row r="6">
      <c r="B6" s="19" t="n">
        <v>46297</v>
      </c>
      <c r="C6" s="20">
        <f>CHOOSE(WEEKDAY(B6,2),"lunes","martes","miércoles","jueves","viernes","sábado","domingo")</f>
        <v/>
      </c>
      <c r="D6" s="10" t="n"/>
      <c r="E6" s="21" t="n"/>
      <c r="F6" s="21" t="n"/>
      <c r="G6" s="21" t="n"/>
      <c r="H6" s="22">
        <f>IF(OR(E6="",F6=""),"",F6-E6-N(G6))</f>
        <v/>
      </c>
      <c r="I6" s="23">
        <f>IF(H6="","",(H6-Datos!$C$14)*24)</f>
        <v/>
      </c>
      <c r="K6" s="24" t="inlineStr">
        <is>
          <t>Jornada diaria de contrato</t>
        </is>
      </c>
      <c r="L6" s="25">
        <f>Datos!$C$14</f>
        <v/>
      </c>
    </row>
    <row r="7">
      <c r="B7" s="26" t="n">
        <v>46298</v>
      </c>
      <c r="C7" s="27">
        <f>CHOOSE(WEEKDAY(B7,2),"lunes","martes","miércoles","jueves","viernes","sábado","domingo")</f>
        <v/>
      </c>
      <c r="D7" s="10" t="n"/>
      <c r="E7" s="21" t="n"/>
      <c r="F7" s="21" t="n"/>
      <c r="G7" s="21" t="n"/>
      <c r="H7" s="28">
        <f>IF(OR(E7="",F7=""),"",F7-E7-N(G7))</f>
        <v/>
      </c>
      <c r="I7" s="29">
        <f>IF(H7="","",(H7-Datos!$C$14)*24)</f>
        <v/>
      </c>
      <c r="K7" s="24" t="inlineStr">
        <is>
          <t>Horas trabajadas en el mes</t>
        </is>
      </c>
      <c r="L7" s="25">
        <f>SUM(H5:H35)</f>
        <v/>
      </c>
    </row>
    <row r="8">
      <c r="B8" s="26" t="n">
        <v>46299</v>
      </c>
      <c r="C8" s="27">
        <f>CHOOSE(WEEKDAY(B8,2),"lunes","martes","miércoles","jueves","viernes","sábado","domingo")</f>
        <v/>
      </c>
      <c r="D8" s="10" t="n"/>
      <c r="E8" s="21" t="n"/>
      <c r="F8" s="21" t="n"/>
      <c r="G8" s="21" t="n"/>
      <c r="H8" s="28">
        <f>IF(OR(E8="",F8=""),"",F8-E8-N(G8))</f>
        <v/>
      </c>
      <c r="I8" s="29">
        <f>IF(H8="","",(H8-Datos!$C$14)*24)</f>
        <v/>
      </c>
      <c r="K8" s="24" t="inlineStr">
        <is>
          <t>Horas de más / de menos</t>
        </is>
      </c>
      <c r="L8" s="30">
        <f>SUM(I5:I35)</f>
        <v/>
      </c>
    </row>
    <row r="9">
      <c r="B9" s="19" t="n">
        <v>46300</v>
      </c>
      <c r="C9" s="20">
        <f>CHOOSE(WEEKDAY(B9,2),"lunes","martes","miércoles","jueves","viernes","sábado","domingo")</f>
        <v/>
      </c>
      <c r="D9" s="10" t="n"/>
      <c r="E9" s="21" t="n"/>
      <c r="F9" s="21" t="n"/>
      <c r="G9" s="21" t="n"/>
      <c r="H9" s="22">
        <f>IF(OR(E9="",F9=""),"",F9-E9-N(G9))</f>
        <v/>
      </c>
      <c r="I9" s="23">
        <f>IF(H9="","",(H9-Datos!$C$14)*24)</f>
        <v/>
      </c>
      <c r="K9" s="24" t="inlineStr">
        <is>
          <t>Días de vacaciones</t>
        </is>
      </c>
      <c r="L9" s="31">
        <f>COUNTIF(D5:D35,"Vacaciones")</f>
        <v/>
      </c>
    </row>
    <row r="10">
      <c r="B10" s="19" t="n">
        <v>46301</v>
      </c>
      <c r="C10" s="20">
        <f>CHOOSE(WEEKDAY(B10,2),"lunes","martes","miércoles","jueves","viernes","sábado","domingo")</f>
        <v/>
      </c>
      <c r="D10" s="10" t="n"/>
      <c r="E10" s="21" t="n"/>
      <c r="F10" s="21" t="n"/>
      <c r="G10" s="21" t="n"/>
      <c r="H10" s="22">
        <f>IF(OR(E10="",F10=""),"",F10-E10-N(G10))</f>
        <v/>
      </c>
      <c r="I10" s="23">
        <f>IF(H10="","",(H10-Datos!$C$14)*24)</f>
        <v/>
      </c>
      <c r="K10" s="24" t="inlineStr">
        <is>
          <t>Días de enfermedad</t>
        </is>
      </c>
      <c r="L10" s="31">
        <f>COUNTIF(D5:D35,"Enfermedad")</f>
        <v/>
      </c>
    </row>
    <row r="11">
      <c r="B11" s="19" t="n">
        <v>46302</v>
      </c>
      <c r="C11" s="20">
        <f>CHOOSE(WEEKDAY(B11,2),"lunes","martes","miércoles","jueves","viernes","sábado","domingo")</f>
        <v/>
      </c>
      <c r="D11" s="10" t="n"/>
      <c r="E11" s="21" t="n"/>
      <c r="F11" s="21" t="n"/>
      <c r="G11" s="21" t="n"/>
      <c r="H11" s="22">
        <f>IF(OR(E11="",F11=""),"",F11-E11-N(G11))</f>
        <v/>
      </c>
      <c r="I11" s="23">
        <f>IF(H11="","",(H11-Datos!$C$14)*24)</f>
        <v/>
      </c>
      <c r="K11" s="24" t="inlineStr">
        <is>
          <t>Días de permiso retribuido</t>
        </is>
      </c>
      <c r="L11" s="31">
        <f>COUNTIF(D5:D35,"Permiso retribuido")</f>
        <v/>
      </c>
    </row>
    <row r="12">
      <c r="B12" s="19" t="n">
        <v>46303</v>
      </c>
      <c r="C12" s="20">
        <f>CHOOSE(WEEKDAY(B12,2),"lunes","martes","miércoles","jueves","viernes","sábado","domingo")</f>
        <v/>
      </c>
      <c r="D12" s="10" t="n"/>
      <c r="E12" s="21" t="n"/>
      <c r="F12" s="21" t="n"/>
      <c r="G12" s="21" t="n"/>
      <c r="H12" s="22">
        <f>IF(OR(E12="",F12=""),"",F12-E12-N(G12))</f>
        <v/>
      </c>
      <c r="I12" s="23">
        <f>IF(H12="","",(H12-Datos!$C$14)*24)</f>
        <v/>
      </c>
      <c r="K12" s="24" t="inlineStr">
        <is>
          <t>Días festivos</t>
        </is>
      </c>
      <c r="L12" s="31">
        <f>COUNTIF(D5:D35,"Festivo")</f>
        <v/>
      </c>
    </row>
    <row r="13">
      <c r="B13" s="19" t="n">
        <v>46304</v>
      </c>
      <c r="C13" s="20">
        <f>CHOOSE(WEEKDAY(B13,2),"lunes","martes","miércoles","jueves","viernes","sábado","domingo")</f>
        <v/>
      </c>
      <c r="D13" s="10" t="n"/>
      <c r="E13" s="21" t="n"/>
      <c r="F13" s="21" t="n"/>
      <c r="G13" s="21" t="n"/>
      <c r="H13" s="22">
        <f>IF(OR(E13="",F13=""),"",F13-E13-N(G13))</f>
        <v/>
      </c>
      <c r="I13" s="23">
        <f>IF(H13="","",(H13-Datos!$C$14)*24)</f>
        <v/>
      </c>
      <c r="K13" s="24" t="inlineStr">
        <is>
          <t>Días trabajados</t>
        </is>
      </c>
      <c r="L13" s="31">
        <f>COUNTIF(D5:D35,"Trabajo")</f>
        <v/>
      </c>
    </row>
    <row r="14">
      <c r="B14" s="26" t="n">
        <v>46305</v>
      </c>
      <c r="C14" s="27">
        <f>CHOOSE(WEEKDAY(B14,2),"lunes","martes","miércoles","jueves","viernes","sábado","domingo")</f>
        <v/>
      </c>
      <c r="D14" s="10" t="n"/>
      <c r="E14" s="21" t="n"/>
      <c r="F14" s="21" t="n"/>
      <c r="G14" s="21" t="n"/>
      <c r="H14" s="28">
        <f>IF(OR(E14="",F14=""),"",F14-E14-N(G14))</f>
        <v/>
      </c>
      <c r="I14" s="29">
        <f>IF(H14="","",(H14-Datos!$C$14)*24)</f>
        <v/>
      </c>
    </row>
    <row r="15">
      <c r="B15" s="26" t="n">
        <v>46306</v>
      </c>
      <c r="C15" s="27">
        <f>CHOOSE(WEEKDAY(B15,2),"lunes","martes","miércoles","jueves","viernes","sábado","domingo")</f>
        <v/>
      </c>
      <c r="D15" s="10" t="n"/>
      <c r="E15" s="21" t="n"/>
      <c r="F15" s="21" t="n"/>
      <c r="G15" s="21" t="n"/>
      <c r="H15" s="28">
        <f>IF(OR(E15="",F15=""),"",F15-E15-N(G15))</f>
        <v/>
      </c>
      <c r="I15" s="29">
        <f>IF(H15="","",(H15-Datos!$C$14)*24)</f>
        <v/>
      </c>
    </row>
    <row r="16">
      <c r="B16" s="19" t="n">
        <v>46307</v>
      </c>
      <c r="C16" s="20">
        <f>CHOOSE(WEEKDAY(B16,2),"lunes","martes","miércoles","jueves","viernes","sábado","domingo")</f>
        <v/>
      </c>
      <c r="D16" s="10" t="n"/>
      <c r="E16" s="21" t="n"/>
      <c r="F16" s="21" t="n"/>
      <c r="G16" s="21" t="n"/>
      <c r="H16" s="22">
        <f>IF(OR(E16="",F16=""),"",F16-E16-N(G16))</f>
        <v/>
      </c>
      <c r="I16" s="23">
        <f>IF(H16="","",(H16-Datos!$C$14)*24)</f>
        <v/>
      </c>
      <c r="K16" s="8" t="inlineStr">
        <is>
          <t>Solo se rellenan las celdas ámbar.</t>
        </is>
      </c>
    </row>
    <row r="17">
      <c r="B17" s="19" t="n">
        <v>46308</v>
      </c>
      <c r="C17" s="20">
        <f>CHOOSE(WEEKDAY(B17,2),"lunes","martes","miércoles","jueves","viernes","sábado","domingo")</f>
        <v/>
      </c>
      <c r="D17" s="10" t="n"/>
      <c r="E17" s="21" t="n"/>
      <c r="F17" s="21" t="n"/>
      <c r="G17" s="21" t="n"/>
      <c r="H17" s="22">
        <f>IF(OR(E17="",F17=""),"",F17-E17-N(G17))</f>
        <v/>
      </c>
      <c r="I17" s="23">
        <f>IF(H17="","",(H17-Datos!$C$14)*24)</f>
        <v/>
      </c>
      <c r="K17" s="8" t="inlineStr">
        <is>
          <t>Las azules están calculadas.</t>
        </is>
      </c>
    </row>
    <row r="18">
      <c r="B18" s="19" t="n">
        <v>46309</v>
      </c>
      <c r="C18" s="20">
        <f>CHOOSE(WEEKDAY(B18,2),"lunes","martes","miércoles","jueves","viernes","sábado","domingo")</f>
        <v/>
      </c>
      <c r="D18" s="10" t="n"/>
      <c r="E18" s="21" t="n"/>
      <c r="F18" s="21" t="n"/>
      <c r="G18" s="21" t="n"/>
      <c r="H18" s="22">
        <f>IF(OR(E18="",F18=""),"",F18-E18-N(G18))</f>
        <v/>
      </c>
      <c r="I18" s="23">
        <f>IF(H18="","",(H18-Datos!$C$14)*24)</f>
        <v/>
      </c>
    </row>
    <row r="19">
      <c r="B19" s="19" t="n">
        <v>46310</v>
      </c>
      <c r="C19" s="20">
        <f>CHOOSE(WEEKDAY(B19,2),"lunes","martes","miércoles","jueves","viernes","sábado","domingo")</f>
        <v/>
      </c>
      <c r="D19" s="10" t="n"/>
      <c r="E19" s="21" t="n"/>
      <c r="F19" s="21" t="n"/>
      <c r="G19" s="21" t="n"/>
      <c r="H19" s="22">
        <f>IF(OR(E19="",F19=""),"",F19-E19-N(G19))</f>
        <v/>
      </c>
      <c r="I19" s="23">
        <f>IF(H19="","",(H19-Datos!$C$14)*24)</f>
        <v/>
      </c>
      <c r="K19" s="15" t="inlineStr">
        <is>
          <t>Gest Peritia · www.gestperitia.com</t>
        </is>
      </c>
    </row>
    <row r="20">
      <c r="B20" s="19" t="n">
        <v>46311</v>
      </c>
      <c r="C20" s="20">
        <f>CHOOSE(WEEKDAY(B20,2),"lunes","martes","miércoles","jueves","viernes","sábado","domingo")</f>
        <v/>
      </c>
      <c r="D20" s="10" t="n"/>
      <c r="E20" s="21" t="n"/>
      <c r="F20" s="21" t="n"/>
      <c r="G20" s="21" t="n"/>
      <c r="H20" s="22">
        <f>IF(OR(E20="",F20=""),"",F20-E20-N(G20))</f>
        <v/>
      </c>
      <c r="I20" s="23">
        <f>IF(H20="","",(H20-Datos!$C$14)*24)</f>
        <v/>
      </c>
    </row>
    <row r="21">
      <c r="B21" s="26" t="n">
        <v>46312</v>
      </c>
      <c r="C21" s="27">
        <f>CHOOSE(WEEKDAY(B21,2),"lunes","martes","miércoles","jueves","viernes","sábado","domingo")</f>
        <v/>
      </c>
      <c r="D21" s="10" t="n"/>
      <c r="E21" s="21" t="n"/>
      <c r="F21" s="21" t="n"/>
      <c r="G21" s="21" t="n"/>
      <c r="H21" s="28">
        <f>IF(OR(E21="",F21=""),"",F21-E21-N(G21))</f>
        <v/>
      </c>
      <c r="I21" s="29">
        <f>IF(H21="","",(H21-Datos!$C$14)*24)</f>
        <v/>
      </c>
    </row>
    <row r="22">
      <c r="B22" s="26" t="n">
        <v>46313</v>
      </c>
      <c r="C22" s="27">
        <f>CHOOSE(WEEKDAY(B22,2),"lunes","martes","miércoles","jueves","viernes","sábado","domingo")</f>
        <v/>
      </c>
      <c r="D22" s="10" t="n"/>
      <c r="E22" s="21" t="n"/>
      <c r="F22" s="21" t="n"/>
      <c r="G22" s="21" t="n"/>
      <c r="H22" s="28">
        <f>IF(OR(E22="",F22=""),"",F22-E22-N(G22))</f>
        <v/>
      </c>
      <c r="I22" s="29">
        <f>IF(H22="","",(H22-Datos!$C$14)*24)</f>
        <v/>
      </c>
    </row>
    <row r="23">
      <c r="B23" s="19" t="n">
        <v>46314</v>
      </c>
      <c r="C23" s="20">
        <f>CHOOSE(WEEKDAY(B23,2),"lunes","martes","miércoles","jueves","viernes","sábado","domingo")</f>
        <v/>
      </c>
      <c r="D23" s="10" t="n"/>
      <c r="E23" s="21" t="n"/>
      <c r="F23" s="21" t="n"/>
      <c r="G23" s="21" t="n"/>
      <c r="H23" s="22">
        <f>IF(OR(E23="",F23=""),"",F23-E23-N(G23))</f>
        <v/>
      </c>
      <c r="I23" s="23">
        <f>IF(H23="","",(H23-Datos!$C$14)*24)</f>
        <v/>
      </c>
    </row>
    <row r="24">
      <c r="B24" s="19" t="n">
        <v>46315</v>
      </c>
      <c r="C24" s="20">
        <f>CHOOSE(WEEKDAY(B24,2),"lunes","martes","miércoles","jueves","viernes","sábado","domingo")</f>
        <v/>
      </c>
      <c r="D24" s="10" t="n"/>
      <c r="E24" s="21" t="n"/>
      <c r="F24" s="21" t="n"/>
      <c r="G24" s="21" t="n"/>
      <c r="H24" s="22">
        <f>IF(OR(E24="",F24=""),"",F24-E24-N(G24))</f>
        <v/>
      </c>
      <c r="I24" s="23">
        <f>IF(H24="","",(H24-Datos!$C$14)*24)</f>
        <v/>
      </c>
    </row>
    <row r="25">
      <c r="B25" s="19" t="n">
        <v>46316</v>
      </c>
      <c r="C25" s="20">
        <f>CHOOSE(WEEKDAY(B25,2),"lunes","martes","miércoles","jueves","viernes","sábado","domingo")</f>
        <v/>
      </c>
      <c r="D25" s="10" t="n"/>
      <c r="E25" s="21" t="n"/>
      <c r="F25" s="21" t="n"/>
      <c r="G25" s="21" t="n"/>
      <c r="H25" s="22">
        <f>IF(OR(E25="",F25=""),"",F25-E25-N(G25))</f>
        <v/>
      </c>
      <c r="I25" s="23">
        <f>IF(H25="","",(H25-Datos!$C$14)*24)</f>
        <v/>
      </c>
    </row>
    <row r="26">
      <c r="B26" s="19" t="n">
        <v>46317</v>
      </c>
      <c r="C26" s="20">
        <f>CHOOSE(WEEKDAY(B26,2),"lunes","martes","miércoles","jueves","viernes","sábado","domingo")</f>
        <v/>
      </c>
      <c r="D26" s="10" t="n"/>
      <c r="E26" s="21" t="n"/>
      <c r="F26" s="21" t="n"/>
      <c r="G26" s="21" t="n"/>
      <c r="H26" s="22">
        <f>IF(OR(E26="",F26=""),"",F26-E26-N(G26))</f>
        <v/>
      </c>
      <c r="I26" s="23">
        <f>IF(H26="","",(H26-Datos!$C$14)*24)</f>
        <v/>
      </c>
    </row>
    <row r="27">
      <c r="B27" s="19" t="n">
        <v>46318</v>
      </c>
      <c r="C27" s="20">
        <f>CHOOSE(WEEKDAY(B27,2),"lunes","martes","miércoles","jueves","viernes","sábado","domingo")</f>
        <v/>
      </c>
      <c r="D27" s="10" t="n"/>
      <c r="E27" s="21" t="n"/>
      <c r="F27" s="21" t="n"/>
      <c r="G27" s="21" t="n"/>
      <c r="H27" s="22">
        <f>IF(OR(E27="",F27=""),"",F27-E27-N(G27))</f>
        <v/>
      </c>
      <c r="I27" s="23">
        <f>IF(H27="","",(H27-Datos!$C$14)*24)</f>
        <v/>
      </c>
    </row>
    <row r="28">
      <c r="B28" s="26" t="n">
        <v>46319</v>
      </c>
      <c r="C28" s="27">
        <f>CHOOSE(WEEKDAY(B28,2),"lunes","martes","miércoles","jueves","viernes","sábado","domingo")</f>
        <v/>
      </c>
      <c r="D28" s="10" t="n"/>
      <c r="E28" s="21" t="n"/>
      <c r="F28" s="21" t="n"/>
      <c r="G28" s="21" t="n"/>
      <c r="H28" s="28">
        <f>IF(OR(E28="",F28=""),"",F28-E28-N(G28))</f>
        <v/>
      </c>
      <c r="I28" s="29">
        <f>IF(H28="","",(H28-Datos!$C$14)*24)</f>
        <v/>
      </c>
    </row>
    <row r="29">
      <c r="B29" s="26" t="n">
        <v>46320</v>
      </c>
      <c r="C29" s="27">
        <f>CHOOSE(WEEKDAY(B29,2),"lunes","martes","miércoles","jueves","viernes","sábado","domingo")</f>
        <v/>
      </c>
      <c r="D29" s="10" t="n"/>
      <c r="E29" s="21" t="n"/>
      <c r="F29" s="21" t="n"/>
      <c r="G29" s="21" t="n"/>
      <c r="H29" s="28">
        <f>IF(OR(E29="",F29=""),"",F29-E29-N(G29))</f>
        <v/>
      </c>
      <c r="I29" s="29">
        <f>IF(H29="","",(H29-Datos!$C$14)*24)</f>
        <v/>
      </c>
    </row>
    <row r="30">
      <c r="B30" s="19" t="n">
        <v>46321</v>
      </c>
      <c r="C30" s="20">
        <f>CHOOSE(WEEKDAY(B30,2),"lunes","martes","miércoles","jueves","viernes","sábado","domingo")</f>
        <v/>
      </c>
      <c r="D30" s="10" t="n"/>
      <c r="E30" s="21" t="n"/>
      <c r="F30" s="21" t="n"/>
      <c r="G30" s="21" t="n"/>
      <c r="H30" s="22">
        <f>IF(OR(E30="",F30=""),"",F30-E30-N(G30))</f>
        <v/>
      </c>
      <c r="I30" s="23">
        <f>IF(H30="","",(H30-Datos!$C$14)*24)</f>
        <v/>
      </c>
    </row>
    <row r="31">
      <c r="B31" s="19" t="n">
        <v>46322</v>
      </c>
      <c r="C31" s="20">
        <f>CHOOSE(WEEKDAY(B31,2),"lunes","martes","miércoles","jueves","viernes","sábado","domingo")</f>
        <v/>
      </c>
      <c r="D31" s="10" t="n"/>
      <c r="E31" s="21" t="n"/>
      <c r="F31" s="21" t="n"/>
      <c r="G31" s="21" t="n"/>
      <c r="H31" s="22">
        <f>IF(OR(E31="",F31=""),"",F31-E31-N(G31))</f>
        <v/>
      </c>
      <c r="I31" s="23">
        <f>IF(H31="","",(H31-Datos!$C$14)*24)</f>
        <v/>
      </c>
    </row>
    <row r="32">
      <c r="B32" s="19" t="n">
        <v>46323</v>
      </c>
      <c r="C32" s="20">
        <f>CHOOSE(WEEKDAY(B32,2),"lunes","martes","miércoles","jueves","viernes","sábado","domingo")</f>
        <v/>
      </c>
      <c r="D32" s="10" t="n"/>
      <c r="E32" s="21" t="n"/>
      <c r="F32" s="21" t="n"/>
      <c r="G32" s="21" t="n"/>
      <c r="H32" s="22">
        <f>IF(OR(E32="",F32=""),"",F32-E32-N(G32))</f>
        <v/>
      </c>
      <c r="I32" s="23">
        <f>IF(H32="","",(H32-Datos!$C$14)*24)</f>
        <v/>
      </c>
    </row>
    <row r="33">
      <c r="B33" s="19" t="n">
        <v>46324</v>
      </c>
      <c r="C33" s="20">
        <f>CHOOSE(WEEKDAY(B33,2),"lunes","martes","miércoles","jueves","viernes","sábado","domingo")</f>
        <v/>
      </c>
      <c r="D33" s="10" t="n"/>
      <c r="E33" s="21" t="n"/>
      <c r="F33" s="21" t="n"/>
      <c r="G33" s="21" t="n"/>
      <c r="H33" s="22">
        <f>IF(OR(E33="",F33=""),"",F33-E33-N(G33))</f>
        <v/>
      </c>
      <c r="I33" s="23">
        <f>IF(H33="","",(H33-Datos!$C$14)*24)</f>
        <v/>
      </c>
    </row>
    <row r="34">
      <c r="B34" s="19" t="n">
        <v>46325</v>
      </c>
      <c r="C34" s="20">
        <f>CHOOSE(WEEKDAY(B34,2),"lunes","martes","miércoles","jueves","viernes","sábado","domingo")</f>
        <v/>
      </c>
      <c r="D34" s="10" t="n"/>
      <c r="E34" s="21" t="n"/>
      <c r="F34" s="21" t="n"/>
      <c r="G34" s="21" t="n"/>
      <c r="H34" s="22">
        <f>IF(OR(E34="",F34=""),"",F34-E34-N(G34))</f>
        <v/>
      </c>
      <c r="I34" s="23">
        <f>IF(H34="","",(H34-Datos!$C$14)*24)</f>
        <v/>
      </c>
    </row>
    <row r="35">
      <c r="B35" s="26" t="n">
        <v>46326</v>
      </c>
      <c r="C35" s="27">
        <f>CHOOSE(WEEKDAY(B35,2),"lunes","martes","miércoles","jueves","viernes","sábado","domingo")</f>
        <v/>
      </c>
      <c r="D35" s="10" t="n"/>
      <c r="E35" s="21" t="n"/>
      <c r="F35" s="21" t="n"/>
      <c r="G35" s="21" t="n"/>
      <c r="H35" s="28">
        <f>IF(OR(E35="",F35=""),"",F35-E35-N(G35))</f>
        <v/>
      </c>
      <c r="I35" s="29">
        <f>IF(H35="","",(H35-Datos!$C$14)*24)</f>
        <v/>
      </c>
    </row>
    <row r="37">
      <c r="B37" s="14" t="inlineStr">
        <is>
          <t>TOTAL DEL MES</t>
        </is>
      </c>
      <c r="H37" s="25">
        <f>SUM(H5:H35)</f>
        <v/>
      </c>
      <c r="I37" s="30">
        <f>SUM(I5:I35)</f>
        <v/>
      </c>
    </row>
  </sheetData>
  <mergeCells count="1">
    <mergeCell ref="B37:G37"/>
  </mergeCells>
  <dataValidations count="1">
    <dataValidation sqref="D5:D35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B1:L3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7" t="inlineStr">
        <is>
          <t>Noviembre — registro diario de jornada</t>
        </is>
      </c>
    </row>
    <row r="2">
      <c r="B2" s="8">
        <f>Datos!$C$5&amp;"  ·  "&amp;Datos!$C$7</f>
        <v/>
      </c>
    </row>
    <row r="4" ht="30" customHeight="1">
      <c r="B4" s="16" t="inlineStr">
        <is>
          <t>Fecha</t>
        </is>
      </c>
      <c r="C4" s="16" t="inlineStr">
        <is>
          <t>Día</t>
        </is>
      </c>
      <c r="D4" s="16" t="inlineStr">
        <is>
          <t>Incidencia</t>
        </is>
      </c>
      <c r="E4" s="16" t="inlineStr">
        <is>
          <t>Entrada</t>
        </is>
      </c>
      <c r="F4" s="16" t="inlineStr">
        <is>
          <t>Salida</t>
        </is>
      </c>
      <c r="G4" s="16" t="inlineStr">
        <is>
          <t>Pausa no computable</t>
        </is>
      </c>
      <c r="H4" s="16" t="inlineStr">
        <is>
          <t>Horas trabajadas</t>
        </is>
      </c>
      <c r="I4" s="16" t="inlineStr">
        <is>
          <t>Diferencia (h)</t>
        </is>
      </c>
      <c r="K4" s="17" t="inlineStr">
        <is>
          <t>Resumen del mes</t>
        </is>
      </c>
      <c r="L4" s="18" t="n"/>
    </row>
    <row r="5">
      <c r="B5" s="26" t="n">
        <v>46327</v>
      </c>
      <c r="C5" s="27">
        <f>CHOOSE(WEEKDAY(B5,2),"lunes","martes","miércoles","jueves","viernes","sábado","domingo")</f>
        <v/>
      </c>
      <c r="D5" s="10" t="n"/>
      <c r="E5" s="21" t="n"/>
      <c r="F5" s="21" t="n"/>
      <c r="G5" s="21" t="n"/>
      <c r="H5" s="28">
        <f>IF(OR(E5="",F5=""),"",F5-E5-N(G5))</f>
        <v/>
      </c>
      <c r="I5" s="29">
        <f>IF(H5="","",(H5-Datos!$C$14)*24)</f>
        <v/>
      </c>
      <c r="K5" s="24" t="inlineStr">
        <is>
          <t>Jornada semanal de contrato</t>
        </is>
      </c>
      <c r="L5" s="25">
        <f>Datos!$C$11</f>
        <v/>
      </c>
    </row>
    <row r="6">
      <c r="B6" s="19" t="n">
        <v>46328</v>
      </c>
      <c r="C6" s="20">
        <f>CHOOSE(WEEKDAY(B6,2),"lunes","martes","miércoles","jueves","viernes","sábado","domingo")</f>
        <v/>
      </c>
      <c r="D6" s="10" t="n"/>
      <c r="E6" s="21" t="n"/>
      <c r="F6" s="21" t="n"/>
      <c r="G6" s="21" t="n"/>
      <c r="H6" s="22">
        <f>IF(OR(E6="",F6=""),"",F6-E6-N(G6))</f>
        <v/>
      </c>
      <c r="I6" s="23">
        <f>IF(H6="","",(H6-Datos!$C$14)*24)</f>
        <v/>
      </c>
      <c r="K6" s="24" t="inlineStr">
        <is>
          <t>Jornada diaria de contrato</t>
        </is>
      </c>
      <c r="L6" s="25">
        <f>Datos!$C$14</f>
        <v/>
      </c>
    </row>
    <row r="7">
      <c r="B7" s="19" t="n">
        <v>46329</v>
      </c>
      <c r="C7" s="20">
        <f>CHOOSE(WEEKDAY(B7,2),"lunes","martes","miércoles","jueves","viernes","sábado","domingo")</f>
        <v/>
      </c>
      <c r="D7" s="10" t="n"/>
      <c r="E7" s="21" t="n"/>
      <c r="F7" s="21" t="n"/>
      <c r="G7" s="21" t="n"/>
      <c r="H7" s="22">
        <f>IF(OR(E7="",F7=""),"",F7-E7-N(G7))</f>
        <v/>
      </c>
      <c r="I7" s="23">
        <f>IF(H7="","",(H7-Datos!$C$14)*24)</f>
        <v/>
      </c>
      <c r="K7" s="24" t="inlineStr">
        <is>
          <t>Horas trabajadas en el mes</t>
        </is>
      </c>
      <c r="L7" s="25">
        <f>SUM(H5:H34)</f>
        <v/>
      </c>
    </row>
    <row r="8">
      <c r="B8" s="19" t="n">
        <v>46330</v>
      </c>
      <c r="C8" s="20">
        <f>CHOOSE(WEEKDAY(B8,2),"lunes","martes","miércoles","jueves","viernes","sábado","domingo")</f>
        <v/>
      </c>
      <c r="D8" s="10" t="n"/>
      <c r="E8" s="21" t="n"/>
      <c r="F8" s="21" t="n"/>
      <c r="G8" s="21" t="n"/>
      <c r="H8" s="22">
        <f>IF(OR(E8="",F8=""),"",F8-E8-N(G8))</f>
        <v/>
      </c>
      <c r="I8" s="23">
        <f>IF(H8="","",(H8-Datos!$C$14)*24)</f>
        <v/>
      </c>
      <c r="K8" s="24" t="inlineStr">
        <is>
          <t>Horas de más / de menos</t>
        </is>
      </c>
      <c r="L8" s="30">
        <f>SUM(I5:I34)</f>
        <v/>
      </c>
    </row>
    <row r="9">
      <c r="B9" s="19" t="n">
        <v>46331</v>
      </c>
      <c r="C9" s="20">
        <f>CHOOSE(WEEKDAY(B9,2),"lunes","martes","miércoles","jueves","viernes","sábado","domingo")</f>
        <v/>
      </c>
      <c r="D9" s="10" t="n"/>
      <c r="E9" s="21" t="n"/>
      <c r="F9" s="21" t="n"/>
      <c r="G9" s="21" t="n"/>
      <c r="H9" s="22">
        <f>IF(OR(E9="",F9=""),"",F9-E9-N(G9))</f>
        <v/>
      </c>
      <c r="I9" s="23">
        <f>IF(H9="","",(H9-Datos!$C$14)*24)</f>
        <v/>
      </c>
      <c r="K9" s="24" t="inlineStr">
        <is>
          <t>Días de vacaciones</t>
        </is>
      </c>
      <c r="L9" s="31">
        <f>COUNTIF(D5:D34,"Vacaciones")</f>
        <v/>
      </c>
    </row>
    <row r="10">
      <c r="B10" s="19" t="n">
        <v>46332</v>
      </c>
      <c r="C10" s="20">
        <f>CHOOSE(WEEKDAY(B10,2),"lunes","martes","miércoles","jueves","viernes","sábado","domingo")</f>
        <v/>
      </c>
      <c r="D10" s="10" t="n"/>
      <c r="E10" s="21" t="n"/>
      <c r="F10" s="21" t="n"/>
      <c r="G10" s="21" t="n"/>
      <c r="H10" s="22">
        <f>IF(OR(E10="",F10=""),"",F10-E10-N(G10))</f>
        <v/>
      </c>
      <c r="I10" s="23">
        <f>IF(H10="","",(H10-Datos!$C$14)*24)</f>
        <v/>
      </c>
      <c r="K10" s="24" t="inlineStr">
        <is>
          <t>Días de enfermedad</t>
        </is>
      </c>
      <c r="L10" s="31">
        <f>COUNTIF(D5:D34,"Enfermedad")</f>
        <v/>
      </c>
    </row>
    <row r="11">
      <c r="B11" s="26" t="n">
        <v>46333</v>
      </c>
      <c r="C11" s="27">
        <f>CHOOSE(WEEKDAY(B11,2),"lunes","martes","miércoles","jueves","viernes","sábado","domingo")</f>
        <v/>
      </c>
      <c r="D11" s="10" t="n"/>
      <c r="E11" s="21" t="n"/>
      <c r="F11" s="21" t="n"/>
      <c r="G11" s="21" t="n"/>
      <c r="H11" s="28">
        <f>IF(OR(E11="",F11=""),"",F11-E11-N(G11))</f>
        <v/>
      </c>
      <c r="I11" s="29">
        <f>IF(H11="","",(H11-Datos!$C$14)*24)</f>
        <v/>
      </c>
      <c r="K11" s="24" t="inlineStr">
        <is>
          <t>Días de permiso retribuido</t>
        </is>
      </c>
      <c r="L11" s="31">
        <f>COUNTIF(D5:D34,"Permiso retribuido")</f>
        <v/>
      </c>
    </row>
    <row r="12">
      <c r="B12" s="26" t="n">
        <v>46334</v>
      </c>
      <c r="C12" s="27">
        <f>CHOOSE(WEEKDAY(B12,2),"lunes","martes","miércoles","jueves","viernes","sábado","domingo")</f>
        <v/>
      </c>
      <c r="D12" s="10" t="n"/>
      <c r="E12" s="21" t="n"/>
      <c r="F12" s="21" t="n"/>
      <c r="G12" s="21" t="n"/>
      <c r="H12" s="28">
        <f>IF(OR(E12="",F12=""),"",F12-E12-N(G12))</f>
        <v/>
      </c>
      <c r="I12" s="29">
        <f>IF(H12="","",(H12-Datos!$C$14)*24)</f>
        <v/>
      </c>
      <c r="K12" s="24" t="inlineStr">
        <is>
          <t>Días festivos</t>
        </is>
      </c>
      <c r="L12" s="31">
        <f>COUNTIF(D5:D34,"Festivo")</f>
        <v/>
      </c>
    </row>
    <row r="13">
      <c r="B13" s="19" t="n">
        <v>46335</v>
      </c>
      <c r="C13" s="20">
        <f>CHOOSE(WEEKDAY(B13,2),"lunes","martes","miércoles","jueves","viernes","sábado","domingo")</f>
        <v/>
      </c>
      <c r="D13" s="10" t="n"/>
      <c r="E13" s="21" t="n"/>
      <c r="F13" s="21" t="n"/>
      <c r="G13" s="21" t="n"/>
      <c r="H13" s="22">
        <f>IF(OR(E13="",F13=""),"",F13-E13-N(G13))</f>
        <v/>
      </c>
      <c r="I13" s="23">
        <f>IF(H13="","",(H13-Datos!$C$14)*24)</f>
        <v/>
      </c>
      <c r="K13" s="24" t="inlineStr">
        <is>
          <t>Días trabajados</t>
        </is>
      </c>
      <c r="L13" s="31">
        <f>COUNTIF(D5:D34,"Trabajo")</f>
        <v/>
      </c>
    </row>
    <row r="14">
      <c r="B14" s="19" t="n">
        <v>46336</v>
      </c>
      <c r="C14" s="20">
        <f>CHOOSE(WEEKDAY(B14,2),"lunes","martes","miércoles","jueves","viernes","sábado","domingo")</f>
        <v/>
      </c>
      <c r="D14" s="10" t="n"/>
      <c r="E14" s="21" t="n"/>
      <c r="F14" s="21" t="n"/>
      <c r="G14" s="21" t="n"/>
      <c r="H14" s="22">
        <f>IF(OR(E14="",F14=""),"",F14-E14-N(G14))</f>
        <v/>
      </c>
      <c r="I14" s="23">
        <f>IF(H14="","",(H14-Datos!$C$14)*24)</f>
        <v/>
      </c>
    </row>
    <row r="15">
      <c r="B15" s="19" t="n">
        <v>46337</v>
      </c>
      <c r="C15" s="20">
        <f>CHOOSE(WEEKDAY(B15,2),"lunes","martes","miércoles","jueves","viernes","sábado","domingo")</f>
        <v/>
      </c>
      <c r="D15" s="10" t="n"/>
      <c r="E15" s="21" t="n"/>
      <c r="F15" s="21" t="n"/>
      <c r="G15" s="21" t="n"/>
      <c r="H15" s="22">
        <f>IF(OR(E15="",F15=""),"",F15-E15-N(G15))</f>
        <v/>
      </c>
      <c r="I15" s="23">
        <f>IF(H15="","",(H15-Datos!$C$14)*24)</f>
        <v/>
      </c>
    </row>
    <row r="16">
      <c r="B16" s="19" t="n">
        <v>46338</v>
      </c>
      <c r="C16" s="20">
        <f>CHOOSE(WEEKDAY(B16,2),"lunes","martes","miércoles","jueves","viernes","sábado","domingo")</f>
        <v/>
      </c>
      <c r="D16" s="10" t="n"/>
      <c r="E16" s="21" t="n"/>
      <c r="F16" s="21" t="n"/>
      <c r="G16" s="21" t="n"/>
      <c r="H16" s="22">
        <f>IF(OR(E16="",F16=""),"",F16-E16-N(G16))</f>
        <v/>
      </c>
      <c r="I16" s="23">
        <f>IF(H16="","",(H16-Datos!$C$14)*24)</f>
        <v/>
      </c>
      <c r="K16" s="8" t="inlineStr">
        <is>
          <t>Solo se rellenan las celdas ámbar.</t>
        </is>
      </c>
    </row>
    <row r="17">
      <c r="B17" s="19" t="n">
        <v>46339</v>
      </c>
      <c r="C17" s="20">
        <f>CHOOSE(WEEKDAY(B17,2),"lunes","martes","miércoles","jueves","viernes","sábado","domingo")</f>
        <v/>
      </c>
      <c r="D17" s="10" t="n"/>
      <c r="E17" s="21" t="n"/>
      <c r="F17" s="21" t="n"/>
      <c r="G17" s="21" t="n"/>
      <c r="H17" s="22">
        <f>IF(OR(E17="",F17=""),"",F17-E17-N(G17))</f>
        <v/>
      </c>
      <c r="I17" s="23">
        <f>IF(H17="","",(H17-Datos!$C$14)*24)</f>
        <v/>
      </c>
      <c r="K17" s="8" t="inlineStr">
        <is>
          <t>Las azules están calculadas.</t>
        </is>
      </c>
    </row>
    <row r="18">
      <c r="B18" s="26" t="n">
        <v>46340</v>
      </c>
      <c r="C18" s="27">
        <f>CHOOSE(WEEKDAY(B18,2),"lunes","martes","miércoles","jueves","viernes","sábado","domingo")</f>
        <v/>
      </c>
      <c r="D18" s="10" t="n"/>
      <c r="E18" s="21" t="n"/>
      <c r="F18" s="21" t="n"/>
      <c r="G18" s="21" t="n"/>
      <c r="H18" s="28">
        <f>IF(OR(E18="",F18=""),"",F18-E18-N(G18))</f>
        <v/>
      </c>
      <c r="I18" s="29">
        <f>IF(H18="","",(H18-Datos!$C$14)*24)</f>
        <v/>
      </c>
    </row>
    <row r="19">
      <c r="B19" s="26" t="n">
        <v>46341</v>
      </c>
      <c r="C19" s="27">
        <f>CHOOSE(WEEKDAY(B19,2),"lunes","martes","miércoles","jueves","viernes","sábado","domingo")</f>
        <v/>
      </c>
      <c r="D19" s="10" t="n"/>
      <c r="E19" s="21" t="n"/>
      <c r="F19" s="21" t="n"/>
      <c r="G19" s="21" t="n"/>
      <c r="H19" s="28">
        <f>IF(OR(E19="",F19=""),"",F19-E19-N(G19))</f>
        <v/>
      </c>
      <c r="I19" s="29">
        <f>IF(H19="","",(H19-Datos!$C$14)*24)</f>
        <v/>
      </c>
      <c r="K19" s="15" t="inlineStr">
        <is>
          <t>Gest Peritia · www.gestperitia.com</t>
        </is>
      </c>
    </row>
    <row r="20">
      <c r="B20" s="19" t="n">
        <v>46342</v>
      </c>
      <c r="C20" s="20">
        <f>CHOOSE(WEEKDAY(B20,2),"lunes","martes","miércoles","jueves","viernes","sábado","domingo")</f>
        <v/>
      </c>
      <c r="D20" s="10" t="n"/>
      <c r="E20" s="21" t="n"/>
      <c r="F20" s="21" t="n"/>
      <c r="G20" s="21" t="n"/>
      <c r="H20" s="22">
        <f>IF(OR(E20="",F20=""),"",F20-E20-N(G20))</f>
        <v/>
      </c>
      <c r="I20" s="23">
        <f>IF(H20="","",(H20-Datos!$C$14)*24)</f>
        <v/>
      </c>
    </row>
    <row r="21">
      <c r="B21" s="19" t="n">
        <v>46343</v>
      </c>
      <c r="C21" s="20">
        <f>CHOOSE(WEEKDAY(B21,2),"lunes","martes","miércoles","jueves","viernes","sábado","domingo")</f>
        <v/>
      </c>
      <c r="D21" s="10" t="n"/>
      <c r="E21" s="21" t="n"/>
      <c r="F21" s="21" t="n"/>
      <c r="G21" s="21" t="n"/>
      <c r="H21" s="22">
        <f>IF(OR(E21="",F21=""),"",F21-E21-N(G21))</f>
        <v/>
      </c>
      <c r="I21" s="23">
        <f>IF(H21="","",(H21-Datos!$C$14)*24)</f>
        <v/>
      </c>
    </row>
    <row r="22">
      <c r="B22" s="19" t="n">
        <v>46344</v>
      </c>
      <c r="C22" s="20">
        <f>CHOOSE(WEEKDAY(B22,2),"lunes","martes","miércoles","jueves","viernes","sábado","domingo")</f>
        <v/>
      </c>
      <c r="D22" s="10" t="n"/>
      <c r="E22" s="21" t="n"/>
      <c r="F22" s="21" t="n"/>
      <c r="G22" s="21" t="n"/>
      <c r="H22" s="22">
        <f>IF(OR(E22="",F22=""),"",F22-E22-N(G22))</f>
        <v/>
      </c>
      <c r="I22" s="23">
        <f>IF(H22="","",(H22-Datos!$C$14)*24)</f>
        <v/>
      </c>
    </row>
    <row r="23">
      <c r="B23" s="19" t="n">
        <v>46345</v>
      </c>
      <c r="C23" s="20">
        <f>CHOOSE(WEEKDAY(B23,2),"lunes","martes","miércoles","jueves","viernes","sábado","domingo")</f>
        <v/>
      </c>
      <c r="D23" s="10" t="n"/>
      <c r="E23" s="21" t="n"/>
      <c r="F23" s="21" t="n"/>
      <c r="G23" s="21" t="n"/>
      <c r="H23" s="22">
        <f>IF(OR(E23="",F23=""),"",F23-E23-N(G23))</f>
        <v/>
      </c>
      <c r="I23" s="23">
        <f>IF(H23="","",(H23-Datos!$C$14)*24)</f>
        <v/>
      </c>
    </row>
    <row r="24">
      <c r="B24" s="19" t="n">
        <v>46346</v>
      </c>
      <c r="C24" s="20">
        <f>CHOOSE(WEEKDAY(B24,2),"lunes","martes","miércoles","jueves","viernes","sábado","domingo")</f>
        <v/>
      </c>
      <c r="D24" s="10" t="n"/>
      <c r="E24" s="21" t="n"/>
      <c r="F24" s="21" t="n"/>
      <c r="G24" s="21" t="n"/>
      <c r="H24" s="22">
        <f>IF(OR(E24="",F24=""),"",F24-E24-N(G24))</f>
        <v/>
      </c>
      <c r="I24" s="23">
        <f>IF(H24="","",(H24-Datos!$C$14)*24)</f>
        <v/>
      </c>
    </row>
    <row r="25">
      <c r="B25" s="26" t="n">
        <v>46347</v>
      </c>
      <c r="C25" s="27">
        <f>CHOOSE(WEEKDAY(B25,2),"lunes","martes","miércoles","jueves","viernes","sábado","domingo")</f>
        <v/>
      </c>
      <c r="D25" s="10" t="n"/>
      <c r="E25" s="21" t="n"/>
      <c r="F25" s="21" t="n"/>
      <c r="G25" s="21" t="n"/>
      <c r="H25" s="28">
        <f>IF(OR(E25="",F25=""),"",F25-E25-N(G25))</f>
        <v/>
      </c>
      <c r="I25" s="29">
        <f>IF(H25="","",(H25-Datos!$C$14)*24)</f>
        <v/>
      </c>
    </row>
    <row r="26">
      <c r="B26" s="26" t="n">
        <v>46348</v>
      </c>
      <c r="C26" s="27">
        <f>CHOOSE(WEEKDAY(B26,2),"lunes","martes","miércoles","jueves","viernes","sábado","domingo")</f>
        <v/>
      </c>
      <c r="D26" s="10" t="n"/>
      <c r="E26" s="21" t="n"/>
      <c r="F26" s="21" t="n"/>
      <c r="G26" s="21" t="n"/>
      <c r="H26" s="28">
        <f>IF(OR(E26="",F26=""),"",F26-E26-N(G26))</f>
        <v/>
      </c>
      <c r="I26" s="29">
        <f>IF(H26="","",(H26-Datos!$C$14)*24)</f>
        <v/>
      </c>
    </row>
    <row r="27">
      <c r="B27" s="19" t="n">
        <v>46349</v>
      </c>
      <c r="C27" s="20">
        <f>CHOOSE(WEEKDAY(B27,2),"lunes","martes","miércoles","jueves","viernes","sábado","domingo")</f>
        <v/>
      </c>
      <c r="D27" s="10" t="n"/>
      <c r="E27" s="21" t="n"/>
      <c r="F27" s="21" t="n"/>
      <c r="G27" s="21" t="n"/>
      <c r="H27" s="22">
        <f>IF(OR(E27="",F27=""),"",F27-E27-N(G27))</f>
        <v/>
      </c>
      <c r="I27" s="23">
        <f>IF(H27="","",(H27-Datos!$C$14)*24)</f>
        <v/>
      </c>
    </row>
    <row r="28">
      <c r="B28" s="19" t="n">
        <v>46350</v>
      </c>
      <c r="C28" s="20">
        <f>CHOOSE(WEEKDAY(B28,2),"lunes","martes","miércoles","jueves","viernes","sábado","domingo")</f>
        <v/>
      </c>
      <c r="D28" s="10" t="n"/>
      <c r="E28" s="21" t="n"/>
      <c r="F28" s="21" t="n"/>
      <c r="G28" s="21" t="n"/>
      <c r="H28" s="22">
        <f>IF(OR(E28="",F28=""),"",F28-E28-N(G28))</f>
        <v/>
      </c>
      <c r="I28" s="23">
        <f>IF(H28="","",(H28-Datos!$C$14)*24)</f>
        <v/>
      </c>
    </row>
    <row r="29">
      <c r="B29" s="19" t="n">
        <v>46351</v>
      </c>
      <c r="C29" s="20">
        <f>CHOOSE(WEEKDAY(B29,2),"lunes","martes","miércoles","jueves","viernes","sábado","domingo")</f>
        <v/>
      </c>
      <c r="D29" s="10" t="n"/>
      <c r="E29" s="21" t="n"/>
      <c r="F29" s="21" t="n"/>
      <c r="G29" s="21" t="n"/>
      <c r="H29" s="22">
        <f>IF(OR(E29="",F29=""),"",F29-E29-N(G29))</f>
        <v/>
      </c>
      <c r="I29" s="23">
        <f>IF(H29="","",(H29-Datos!$C$14)*24)</f>
        <v/>
      </c>
    </row>
    <row r="30">
      <c r="B30" s="19" t="n">
        <v>46352</v>
      </c>
      <c r="C30" s="20">
        <f>CHOOSE(WEEKDAY(B30,2),"lunes","martes","miércoles","jueves","viernes","sábado","domingo")</f>
        <v/>
      </c>
      <c r="D30" s="10" t="n"/>
      <c r="E30" s="21" t="n"/>
      <c r="F30" s="21" t="n"/>
      <c r="G30" s="21" t="n"/>
      <c r="H30" s="22">
        <f>IF(OR(E30="",F30=""),"",F30-E30-N(G30))</f>
        <v/>
      </c>
      <c r="I30" s="23">
        <f>IF(H30="","",(H30-Datos!$C$14)*24)</f>
        <v/>
      </c>
    </row>
    <row r="31">
      <c r="B31" s="19" t="n">
        <v>46353</v>
      </c>
      <c r="C31" s="20">
        <f>CHOOSE(WEEKDAY(B31,2),"lunes","martes","miércoles","jueves","viernes","sábado","domingo")</f>
        <v/>
      </c>
      <c r="D31" s="10" t="n"/>
      <c r="E31" s="21" t="n"/>
      <c r="F31" s="21" t="n"/>
      <c r="G31" s="21" t="n"/>
      <c r="H31" s="22">
        <f>IF(OR(E31="",F31=""),"",F31-E31-N(G31))</f>
        <v/>
      </c>
      <c r="I31" s="23">
        <f>IF(H31="","",(H31-Datos!$C$14)*24)</f>
        <v/>
      </c>
    </row>
    <row r="32">
      <c r="B32" s="26" t="n">
        <v>46354</v>
      </c>
      <c r="C32" s="27">
        <f>CHOOSE(WEEKDAY(B32,2),"lunes","martes","miércoles","jueves","viernes","sábado","domingo")</f>
        <v/>
      </c>
      <c r="D32" s="10" t="n"/>
      <c r="E32" s="21" t="n"/>
      <c r="F32" s="21" t="n"/>
      <c r="G32" s="21" t="n"/>
      <c r="H32" s="28">
        <f>IF(OR(E32="",F32=""),"",F32-E32-N(G32))</f>
        <v/>
      </c>
      <c r="I32" s="29">
        <f>IF(H32="","",(H32-Datos!$C$14)*24)</f>
        <v/>
      </c>
    </row>
    <row r="33">
      <c r="B33" s="26" t="n">
        <v>46355</v>
      </c>
      <c r="C33" s="27">
        <f>CHOOSE(WEEKDAY(B33,2),"lunes","martes","miércoles","jueves","viernes","sábado","domingo")</f>
        <v/>
      </c>
      <c r="D33" s="10" t="n"/>
      <c r="E33" s="21" t="n"/>
      <c r="F33" s="21" t="n"/>
      <c r="G33" s="21" t="n"/>
      <c r="H33" s="28">
        <f>IF(OR(E33="",F33=""),"",F33-E33-N(G33))</f>
        <v/>
      </c>
      <c r="I33" s="29">
        <f>IF(H33="","",(H33-Datos!$C$14)*24)</f>
        <v/>
      </c>
    </row>
    <row r="34">
      <c r="B34" s="19" t="n">
        <v>46356</v>
      </c>
      <c r="C34" s="20">
        <f>CHOOSE(WEEKDAY(B34,2),"lunes","martes","miércoles","jueves","viernes","sábado","domingo")</f>
        <v/>
      </c>
      <c r="D34" s="10" t="n"/>
      <c r="E34" s="21" t="n"/>
      <c r="F34" s="21" t="n"/>
      <c r="G34" s="21" t="n"/>
      <c r="H34" s="22">
        <f>IF(OR(E34="",F34=""),"",F34-E34-N(G34))</f>
        <v/>
      </c>
      <c r="I34" s="23">
        <f>IF(H34="","",(H34-Datos!$C$14)*24)</f>
        <v/>
      </c>
    </row>
    <row r="36">
      <c r="B36" s="14" t="inlineStr">
        <is>
          <t>TOTAL DEL MES</t>
        </is>
      </c>
      <c r="H36" s="25">
        <f>SUM(H5:H34)</f>
        <v/>
      </c>
      <c r="I36" s="30">
        <f>SUM(I5:I34)</f>
        <v/>
      </c>
    </row>
  </sheetData>
  <mergeCells count="1">
    <mergeCell ref="B36:G36"/>
  </mergeCells>
  <dataValidations count="1">
    <dataValidation sqref="D5:D34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B1:L3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7" t="inlineStr">
        <is>
          <t>Diciembre — registro diario de jornada</t>
        </is>
      </c>
    </row>
    <row r="2">
      <c r="B2" s="8">
        <f>Datos!$C$5&amp;"  ·  "&amp;Datos!$C$7</f>
        <v/>
      </c>
    </row>
    <row r="4" ht="30" customHeight="1">
      <c r="B4" s="16" t="inlineStr">
        <is>
          <t>Fecha</t>
        </is>
      </c>
      <c r="C4" s="16" t="inlineStr">
        <is>
          <t>Día</t>
        </is>
      </c>
      <c r="D4" s="16" t="inlineStr">
        <is>
          <t>Incidencia</t>
        </is>
      </c>
      <c r="E4" s="16" t="inlineStr">
        <is>
          <t>Entrada</t>
        </is>
      </c>
      <c r="F4" s="16" t="inlineStr">
        <is>
          <t>Salida</t>
        </is>
      </c>
      <c r="G4" s="16" t="inlineStr">
        <is>
          <t>Pausa no computable</t>
        </is>
      </c>
      <c r="H4" s="16" t="inlineStr">
        <is>
          <t>Horas trabajadas</t>
        </is>
      </c>
      <c r="I4" s="16" t="inlineStr">
        <is>
          <t>Diferencia (h)</t>
        </is>
      </c>
      <c r="K4" s="17" t="inlineStr">
        <is>
          <t>Resumen del mes</t>
        </is>
      </c>
      <c r="L4" s="18" t="n"/>
    </row>
    <row r="5">
      <c r="B5" s="19" t="n">
        <v>46357</v>
      </c>
      <c r="C5" s="20">
        <f>CHOOSE(WEEKDAY(B5,2),"lunes","martes","miércoles","jueves","viernes","sábado","domingo")</f>
        <v/>
      </c>
      <c r="D5" s="10" t="n"/>
      <c r="E5" s="21" t="n"/>
      <c r="F5" s="21" t="n"/>
      <c r="G5" s="21" t="n"/>
      <c r="H5" s="22">
        <f>IF(OR(E5="",F5=""),"",F5-E5-N(G5))</f>
        <v/>
      </c>
      <c r="I5" s="23">
        <f>IF(H5="","",(H5-Datos!$C$14)*24)</f>
        <v/>
      </c>
      <c r="K5" s="24" t="inlineStr">
        <is>
          <t>Jornada semanal de contrato</t>
        </is>
      </c>
      <c r="L5" s="25">
        <f>Datos!$C$11</f>
        <v/>
      </c>
    </row>
    <row r="6">
      <c r="B6" s="19" t="n">
        <v>46358</v>
      </c>
      <c r="C6" s="20">
        <f>CHOOSE(WEEKDAY(B6,2),"lunes","martes","miércoles","jueves","viernes","sábado","domingo")</f>
        <v/>
      </c>
      <c r="D6" s="10" t="n"/>
      <c r="E6" s="21" t="n"/>
      <c r="F6" s="21" t="n"/>
      <c r="G6" s="21" t="n"/>
      <c r="H6" s="22">
        <f>IF(OR(E6="",F6=""),"",F6-E6-N(G6))</f>
        <v/>
      </c>
      <c r="I6" s="23">
        <f>IF(H6="","",(H6-Datos!$C$14)*24)</f>
        <v/>
      </c>
      <c r="K6" s="24" t="inlineStr">
        <is>
          <t>Jornada diaria de contrato</t>
        </is>
      </c>
      <c r="L6" s="25">
        <f>Datos!$C$14</f>
        <v/>
      </c>
    </row>
    <row r="7">
      <c r="B7" s="19" t="n">
        <v>46359</v>
      </c>
      <c r="C7" s="20">
        <f>CHOOSE(WEEKDAY(B7,2),"lunes","martes","miércoles","jueves","viernes","sábado","domingo")</f>
        <v/>
      </c>
      <c r="D7" s="10" t="n"/>
      <c r="E7" s="21" t="n"/>
      <c r="F7" s="21" t="n"/>
      <c r="G7" s="21" t="n"/>
      <c r="H7" s="22">
        <f>IF(OR(E7="",F7=""),"",F7-E7-N(G7))</f>
        <v/>
      </c>
      <c r="I7" s="23">
        <f>IF(H7="","",(H7-Datos!$C$14)*24)</f>
        <v/>
      </c>
      <c r="K7" s="24" t="inlineStr">
        <is>
          <t>Horas trabajadas en el mes</t>
        </is>
      </c>
      <c r="L7" s="25">
        <f>SUM(H5:H35)</f>
        <v/>
      </c>
    </row>
    <row r="8">
      <c r="B8" s="19" t="n">
        <v>46360</v>
      </c>
      <c r="C8" s="20">
        <f>CHOOSE(WEEKDAY(B8,2),"lunes","martes","miércoles","jueves","viernes","sábado","domingo")</f>
        <v/>
      </c>
      <c r="D8" s="10" t="n"/>
      <c r="E8" s="21" t="n"/>
      <c r="F8" s="21" t="n"/>
      <c r="G8" s="21" t="n"/>
      <c r="H8" s="22">
        <f>IF(OR(E8="",F8=""),"",F8-E8-N(G8))</f>
        <v/>
      </c>
      <c r="I8" s="23">
        <f>IF(H8="","",(H8-Datos!$C$14)*24)</f>
        <v/>
      </c>
      <c r="K8" s="24" t="inlineStr">
        <is>
          <t>Horas de más / de menos</t>
        </is>
      </c>
      <c r="L8" s="30">
        <f>SUM(I5:I35)</f>
        <v/>
      </c>
    </row>
    <row r="9">
      <c r="B9" s="26" t="n">
        <v>46361</v>
      </c>
      <c r="C9" s="27">
        <f>CHOOSE(WEEKDAY(B9,2),"lunes","martes","miércoles","jueves","viernes","sábado","domingo")</f>
        <v/>
      </c>
      <c r="D9" s="10" t="n"/>
      <c r="E9" s="21" t="n"/>
      <c r="F9" s="21" t="n"/>
      <c r="G9" s="21" t="n"/>
      <c r="H9" s="28">
        <f>IF(OR(E9="",F9=""),"",F9-E9-N(G9))</f>
        <v/>
      </c>
      <c r="I9" s="29">
        <f>IF(H9="","",(H9-Datos!$C$14)*24)</f>
        <v/>
      </c>
      <c r="K9" s="24" t="inlineStr">
        <is>
          <t>Días de vacaciones</t>
        </is>
      </c>
      <c r="L9" s="31">
        <f>COUNTIF(D5:D35,"Vacaciones")</f>
        <v/>
      </c>
    </row>
    <row r="10">
      <c r="B10" s="26" t="n">
        <v>46362</v>
      </c>
      <c r="C10" s="27">
        <f>CHOOSE(WEEKDAY(B10,2),"lunes","martes","miércoles","jueves","viernes","sábado","domingo")</f>
        <v/>
      </c>
      <c r="D10" s="10" t="n"/>
      <c r="E10" s="21" t="n"/>
      <c r="F10" s="21" t="n"/>
      <c r="G10" s="21" t="n"/>
      <c r="H10" s="28">
        <f>IF(OR(E10="",F10=""),"",F10-E10-N(G10))</f>
        <v/>
      </c>
      <c r="I10" s="29">
        <f>IF(H10="","",(H10-Datos!$C$14)*24)</f>
        <v/>
      </c>
      <c r="K10" s="24" t="inlineStr">
        <is>
          <t>Días de enfermedad</t>
        </is>
      </c>
      <c r="L10" s="31">
        <f>COUNTIF(D5:D35,"Enfermedad")</f>
        <v/>
      </c>
    </row>
    <row r="11">
      <c r="B11" s="19" t="n">
        <v>46363</v>
      </c>
      <c r="C11" s="20">
        <f>CHOOSE(WEEKDAY(B11,2),"lunes","martes","miércoles","jueves","viernes","sábado","domingo")</f>
        <v/>
      </c>
      <c r="D11" s="10" t="n"/>
      <c r="E11" s="21" t="n"/>
      <c r="F11" s="21" t="n"/>
      <c r="G11" s="21" t="n"/>
      <c r="H11" s="22">
        <f>IF(OR(E11="",F11=""),"",F11-E11-N(G11))</f>
        <v/>
      </c>
      <c r="I11" s="23">
        <f>IF(H11="","",(H11-Datos!$C$14)*24)</f>
        <v/>
      </c>
      <c r="K11" s="24" t="inlineStr">
        <is>
          <t>Días de permiso retribuido</t>
        </is>
      </c>
      <c r="L11" s="31">
        <f>COUNTIF(D5:D35,"Permiso retribuido")</f>
        <v/>
      </c>
    </row>
    <row r="12">
      <c r="B12" s="19" t="n">
        <v>46364</v>
      </c>
      <c r="C12" s="20">
        <f>CHOOSE(WEEKDAY(B12,2),"lunes","martes","miércoles","jueves","viernes","sábado","domingo")</f>
        <v/>
      </c>
      <c r="D12" s="10" t="n"/>
      <c r="E12" s="21" t="n"/>
      <c r="F12" s="21" t="n"/>
      <c r="G12" s="21" t="n"/>
      <c r="H12" s="22">
        <f>IF(OR(E12="",F12=""),"",F12-E12-N(G12))</f>
        <v/>
      </c>
      <c r="I12" s="23">
        <f>IF(H12="","",(H12-Datos!$C$14)*24)</f>
        <v/>
      </c>
      <c r="K12" s="24" t="inlineStr">
        <is>
          <t>Días festivos</t>
        </is>
      </c>
      <c r="L12" s="31">
        <f>COUNTIF(D5:D35,"Festivo")</f>
        <v/>
      </c>
    </row>
    <row r="13">
      <c r="B13" s="19" t="n">
        <v>46365</v>
      </c>
      <c r="C13" s="20">
        <f>CHOOSE(WEEKDAY(B13,2),"lunes","martes","miércoles","jueves","viernes","sábado","domingo")</f>
        <v/>
      </c>
      <c r="D13" s="10" t="n"/>
      <c r="E13" s="21" t="n"/>
      <c r="F13" s="21" t="n"/>
      <c r="G13" s="21" t="n"/>
      <c r="H13" s="22">
        <f>IF(OR(E13="",F13=""),"",F13-E13-N(G13))</f>
        <v/>
      </c>
      <c r="I13" s="23">
        <f>IF(H13="","",(H13-Datos!$C$14)*24)</f>
        <v/>
      </c>
      <c r="K13" s="24" t="inlineStr">
        <is>
          <t>Días trabajados</t>
        </is>
      </c>
      <c r="L13" s="31">
        <f>COUNTIF(D5:D35,"Trabajo")</f>
        <v/>
      </c>
    </row>
    <row r="14">
      <c r="B14" s="19" t="n">
        <v>46366</v>
      </c>
      <c r="C14" s="20">
        <f>CHOOSE(WEEKDAY(B14,2),"lunes","martes","miércoles","jueves","viernes","sábado","domingo")</f>
        <v/>
      </c>
      <c r="D14" s="10" t="n"/>
      <c r="E14" s="21" t="n"/>
      <c r="F14" s="21" t="n"/>
      <c r="G14" s="21" t="n"/>
      <c r="H14" s="22">
        <f>IF(OR(E14="",F14=""),"",F14-E14-N(G14))</f>
        <v/>
      </c>
      <c r="I14" s="23">
        <f>IF(H14="","",(H14-Datos!$C$14)*24)</f>
        <v/>
      </c>
    </row>
    <row r="15">
      <c r="B15" s="19" t="n">
        <v>46367</v>
      </c>
      <c r="C15" s="20">
        <f>CHOOSE(WEEKDAY(B15,2),"lunes","martes","miércoles","jueves","viernes","sábado","domingo")</f>
        <v/>
      </c>
      <c r="D15" s="10" t="n"/>
      <c r="E15" s="21" t="n"/>
      <c r="F15" s="21" t="n"/>
      <c r="G15" s="21" t="n"/>
      <c r="H15" s="22">
        <f>IF(OR(E15="",F15=""),"",F15-E15-N(G15))</f>
        <v/>
      </c>
      <c r="I15" s="23">
        <f>IF(H15="","",(H15-Datos!$C$14)*24)</f>
        <v/>
      </c>
    </row>
    <row r="16">
      <c r="B16" s="26" t="n">
        <v>46368</v>
      </c>
      <c r="C16" s="27">
        <f>CHOOSE(WEEKDAY(B16,2),"lunes","martes","miércoles","jueves","viernes","sábado","domingo")</f>
        <v/>
      </c>
      <c r="D16" s="10" t="n"/>
      <c r="E16" s="21" t="n"/>
      <c r="F16" s="21" t="n"/>
      <c r="G16" s="21" t="n"/>
      <c r="H16" s="28">
        <f>IF(OR(E16="",F16=""),"",F16-E16-N(G16))</f>
        <v/>
      </c>
      <c r="I16" s="29">
        <f>IF(H16="","",(H16-Datos!$C$14)*24)</f>
        <v/>
      </c>
      <c r="K16" s="8" t="inlineStr">
        <is>
          <t>Solo se rellenan las celdas ámbar.</t>
        </is>
      </c>
    </row>
    <row r="17">
      <c r="B17" s="26" t="n">
        <v>46369</v>
      </c>
      <c r="C17" s="27">
        <f>CHOOSE(WEEKDAY(B17,2),"lunes","martes","miércoles","jueves","viernes","sábado","domingo")</f>
        <v/>
      </c>
      <c r="D17" s="10" t="n"/>
      <c r="E17" s="21" t="n"/>
      <c r="F17" s="21" t="n"/>
      <c r="G17" s="21" t="n"/>
      <c r="H17" s="28">
        <f>IF(OR(E17="",F17=""),"",F17-E17-N(G17))</f>
        <v/>
      </c>
      <c r="I17" s="29">
        <f>IF(H17="","",(H17-Datos!$C$14)*24)</f>
        <v/>
      </c>
      <c r="K17" s="8" t="inlineStr">
        <is>
          <t>Las azules están calculadas.</t>
        </is>
      </c>
    </row>
    <row r="18">
      <c r="B18" s="19" t="n">
        <v>46370</v>
      </c>
      <c r="C18" s="20">
        <f>CHOOSE(WEEKDAY(B18,2),"lunes","martes","miércoles","jueves","viernes","sábado","domingo")</f>
        <v/>
      </c>
      <c r="D18" s="10" t="n"/>
      <c r="E18" s="21" t="n"/>
      <c r="F18" s="21" t="n"/>
      <c r="G18" s="21" t="n"/>
      <c r="H18" s="22">
        <f>IF(OR(E18="",F18=""),"",F18-E18-N(G18))</f>
        <v/>
      </c>
      <c r="I18" s="23">
        <f>IF(H18="","",(H18-Datos!$C$14)*24)</f>
        <v/>
      </c>
    </row>
    <row r="19">
      <c r="B19" s="19" t="n">
        <v>46371</v>
      </c>
      <c r="C19" s="20">
        <f>CHOOSE(WEEKDAY(B19,2),"lunes","martes","miércoles","jueves","viernes","sábado","domingo")</f>
        <v/>
      </c>
      <c r="D19" s="10" t="n"/>
      <c r="E19" s="21" t="n"/>
      <c r="F19" s="21" t="n"/>
      <c r="G19" s="21" t="n"/>
      <c r="H19" s="22">
        <f>IF(OR(E19="",F19=""),"",F19-E19-N(G19))</f>
        <v/>
      </c>
      <c r="I19" s="23">
        <f>IF(H19="","",(H19-Datos!$C$14)*24)</f>
        <v/>
      </c>
      <c r="K19" s="15" t="inlineStr">
        <is>
          <t>Gest Peritia · www.gestperitia.com</t>
        </is>
      </c>
    </row>
    <row r="20">
      <c r="B20" s="19" t="n">
        <v>46372</v>
      </c>
      <c r="C20" s="20">
        <f>CHOOSE(WEEKDAY(B20,2),"lunes","martes","miércoles","jueves","viernes","sábado","domingo")</f>
        <v/>
      </c>
      <c r="D20" s="10" t="n"/>
      <c r="E20" s="21" t="n"/>
      <c r="F20" s="21" t="n"/>
      <c r="G20" s="21" t="n"/>
      <c r="H20" s="22">
        <f>IF(OR(E20="",F20=""),"",F20-E20-N(G20))</f>
        <v/>
      </c>
      <c r="I20" s="23">
        <f>IF(H20="","",(H20-Datos!$C$14)*24)</f>
        <v/>
      </c>
    </row>
    <row r="21">
      <c r="B21" s="19" t="n">
        <v>46373</v>
      </c>
      <c r="C21" s="20">
        <f>CHOOSE(WEEKDAY(B21,2),"lunes","martes","miércoles","jueves","viernes","sábado","domingo")</f>
        <v/>
      </c>
      <c r="D21" s="10" t="n"/>
      <c r="E21" s="21" t="n"/>
      <c r="F21" s="21" t="n"/>
      <c r="G21" s="21" t="n"/>
      <c r="H21" s="22">
        <f>IF(OR(E21="",F21=""),"",F21-E21-N(G21))</f>
        <v/>
      </c>
      <c r="I21" s="23">
        <f>IF(H21="","",(H21-Datos!$C$14)*24)</f>
        <v/>
      </c>
    </row>
    <row r="22">
      <c r="B22" s="19" t="n">
        <v>46374</v>
      </c>
      <c r="C22" s="20">
        <f>CHOOSE(WEEKDAY(B22,2),"lunes","martes","miércoles","jueves","viernes","sábado","domingo")</f>
        <v/>
      </c>
      <c r="D22" s="10" t="n"/>
      <c r="E22" s="21" t="n"/>
      <c r="F22" s="21" t="n"/>
      <c r="G22" s="21" t="n"/>
      <c r="H22" s="22">
        <f>IF(OR(E22="",F22=""),"",F22-E22-N(G22))</f>
        <v/>
      </c>
      <c r="I22" s="23">
        <f>IF(H22="","",(H22-Datos!$C$14)*24)</f>
        <v/>
      </c>
    </row>
    <row r="23">
      <c r="B23" s="26" t="n">
        <v>46375</v>
      </c>
      <c r="C23" s="27">
        <f>CHOOSE(WEEKDAY(B23,2),"lunes","martes","miércoles","jueves","viernes","sábado","domingo")</f>
        <v/>
      </c>
      <c r="D23" s="10" t="n"/>
      <c r="E23" s="21" t="n"/>
      <c r="F23" s="21" t="n"/>
      <c r="G23" s="21" t="n"/>
      <c r="H23" s="28">
        <f>IF(OR(E23="",F23=""),"",F23-E23-N(G23))</f>
        <v/>
      </c>
      <c r="I23" s="29">
        <f>IF(H23="","",(H23-Datos!$C$14)*24)</f>
        <v/>
      </c>
    </row>
    <row r="24">
      <c r="B24" s="26" t="n">
        <v>46376</v>
      </c>
      <c r="C24" s="27">
        <f>CHOOSE(WEEKDAY(B24,2),"lunes","martes","miércoles","jueves","viernes","sábado","domingo")</f>
        <v/>
      </c>
      <c r="D24" s="10" t="n"/>
      <c r="E24" s="21" t="n"/>
      <c r="F24" s="21" t="n"/>
      <c r="G24" s="21" t="n"/>
      <c r="H24" s="28">
        <f>IF(OR(E24="",F24=""),"",F24-E24-N(G24))</f>
        <v/>
      </c>
      <c r="I24" s="29">
        <f>IF(H24="","",(H24-Datos!$C$14)*24)</f>
        <v/>
      </c>
    </row>
    <row r="25">
      <c r="B25" s="19" t="n">
        <v>46377</v>
      </c>
      <c r="C25" s="20">
        <f>CHOOSE(WEEKDAY(B25,2),"lunes","martes","miércoles","jueves","viernes","sábado","domingo")</f>
        <v/>
      </c>
      <c r="D25" s="10" t="n"/>
      <c r="E25" s="21" t="n"/>
      <c r="F25" s="21" t="n"/>
      <c r="G25" s="21" t="n"/>
      <c r="H25" s="22">
        <f>IF(OR(E25="",F25=""),"",F25-E25-N(G25))</f>
        <v/>
      </c>
      <c r="I25" s="23">
        <f>IF(H25="","",(H25-Datos!$C$14)*24)</f>
        <v/>
      </c>
    </row>
    <row r="26">
      <c r="B26" s="19" t="n">
        <v>46378</v>
      </c>
      <c r="C26" s="20">
        <f>CHOOSE(WEEKDAY(B26,2),"lunes","martes","miércoles","jueves","viernes","sábado","domingo")</f>
        <v/>
      </c>
      <c r="D26" s="10" t="n"/>
      <c r="E26" s="21" t="n"/>
      <c r="F26" s="21" t="n"/>
      <c r="G26" s="21" t="n"/>
      <c r="H26" s="22">
        <f>IF(OR(E26="",F26=""),"",F26-E26-N(G26))</f>
        <v/>
      </c>
      <c r="I26" s="23">
        <f>IF(H26="","",(H26-Datos!$C$14)*24)</f>
        <v/>
      </c>
    </row>
    <row r="27">
      <c r="B27" s="19" t="n">
        <v>46379</v>
      </c>
      <c r="C27" s="20">
        <f>CHOOSE(WEEKDAY(B27,2),"lunes","martes","miércoles","jueves","viernes","sábado","domingo")</f>
        <v/>
      </c>
      <c r="D27" s="10" t="n"/>
      <c r="E27" s="21" t="n"/>
      <c r="F27" s="21" t="n"/>
      <c r="G27" s="21" t="n"/>
      <c r="H27" s="22">
        <f>IF(OR(E27="",F27=""),"",F27-E27-N(G27))</f>
        <v/>
      </c>
      <c r="I27" s="23">
        <f>IF(H27="","",(H27-Datos!$C$14)*24)</f>
        <v/>
      </c>
    </row>
    <row r="28">
      <c r="B28" s="19" t="n">
        <v>46380</v>
      </c>
      <c r="C28" s="20">
        <f>CHOOSE(WEEKDAY(B28,2),"lunes","martes","miércoles","jueves","viernes","sábado","domingo")</f>
        <v/>
      </c>
      <c r="D28" s="10" t="n"/>
      <c r="E28" s="21" t="n"/>
      <c r="F28" s="21" t="n"/>
      <c r="G28" s="21" t="n"/>
      <c r="H28" s="22">
        <f>IF(OR(E28="",F28=""),"",F28-E28-N(G28))</f>
        <v/>
      </c>
      <c r="I28" s="23">
        <f>IF(H28="","",(H28-Datos!$C$14)*24)</f>
        <v/>
      </c>
    </row>
    <row r="29">
      <c r="B29" s="19" t="n">
        <v>46381</v>
      </c>
      <c r="C29" s="20">
        <f>CHOOSE(WEEKDAY(B29,2),"lunes","martes","miércoles","jueves","viernes","sábado","domingo")</f>
        <v/>
      </c>
      <c r="D29" s="10" t="n"/>
      <c r="E29" s="21" t="n"/>
      <c r="F29" s="21" t="n"/>
      <c r="G29" s="21" t="n"/>
      <c r="H29" s="22">
        <f>IF(OR(E29="",F29=""),"",F29-E29-N(G29))</f>
        <v/>
      </c>
      <c r="I29" s="23">
        <f>IF(H29="","",(H29-Datos!$C$14)*24)</f>
        <v/>
      </c>
    </row>
    <row r="30">
      <c r="B30" s="26" t="n">
        <v>46382</v>
      </c>
      <c r="C30" s="27">
        <f>CHOOSE(WEEKDAY(B30,2),"lunes","martes","miércoles","jueves","viernes","sábado","domingo")</f>
        <v/>
      </c>
      <c r="D30" s="10" t="n"/>
      <c r="E30" s="21" t="n"/>
      <c r="F30" s="21" t="n"/>
      <c r="G30" s="21" t="n"/>
      <c r="H30" s="28">
        <f>IF(OR(E30="",F30=""),"",F30-E30-N(G30))</f>
        <v/>
      </c>
      <c r="I30" s="29">
        <f>IF(H30="","",(H30-Datos!$C$14)*24)</f>
        <v/>
      </c>
    </row>
    <row r="31">
      <c r="B31" s="26" t="n">
        <v>46383</v>
      </c>
      <c r="C31" s="27">
        <f>CHOOSE(WEEKDAY(B31,2),"lunes","martes","miércoles","jueves","viernes","sábado","domingo")</f>
        <v/>
      </c>
      <c r="D31" s="10" t="n"/>
      <c r="E31" s="21" t="n"/>
      <c r="F31" s="21" t="n"/>
      <c r="G31" s="21" t="n"/>
      <c r="H31" s="28">
        <f>IF(OR(E31="",F31=""),"",F31-E31-N(G31))</f>
        <v/>
      </c>
      <c r="I31" s="29">
        <f>IF(H31="","",(H31-Datos!$C$14)*24)</f>
        <v/>
      </c>
    </row>
    <row r="32">
      <c r="B32" s="19" t="n">
        <v>46384</v>
      </c>
      <c r="C32" s="20">
        <f>CHOOSE(WEEKDAY(B32,2),"lunes","martes","miércoles","jueves","viernes","sábado","domingo")</f>
        <v/>
      </c>
      <c r="D32" s="10" t="n"/>
      <c r="E32" s="21" t="n"/>
      <c r="F32" s="21" t="n"/>
      <c r="G32" s="21" t="n"/>
      <c r="H32" s="22">
        <f>IF(OR(E32="",F32=""),"",F32-E32-N(G32))</f>
        <v/>
      </c>
      <c r="I32" s="23">
        <f>IF(H32="","",(H32-Datos!$C$14)*24)</f>
        <v/>
      </c>
    </row>
    <row r="33">
      <c r="B33" s="19" t="n">
        <v>46385</v>
      </c>
      <c r="C33" s="20">
        <f>CHOOSE(WEEKDAY(B33,2),"lunes","martes","miércoles","jueves","viernes","sábado","domingo")</f>
        <v/>
      </c>
      <c r="D33" s="10" t="n"/>
      <c r="E33" s="21" t="n"/>
      <c r="F33" s="21" t="n"/>
      <c r="G33" s="21" t="n"/>
      <c r="H33" s="22">
        <f>IF(OR(E33="",F33=""),"",F33-E33-N(G33))</f>
        <v/>
      </c>
      <c r="I33" s="23">
        <f>IF(H33="","",(H33-Datos!$C$14)*24)</f>
        <v/>
      </c>
    </row>
    <row r="34">
      <c r="B34" s="19" t="n">
        <v>46386</v>
      </c>
      <c r="C34" s="20">
        <f>CHOOSE(WEEKDAY(B34,2),"lunes","martes","miércoles","jueves","viernes","sábado","domingo")</f>
        <v/>
      </c>
      <c r="D34" s="10" t="n"/>
      <c r="E34" s="21" t="n"/>
      <c r="F34" s="21" t="n"/>
      <c r="G34" s="21" t="n"/>
      <c r="H34" s="22">
        <f>IF(OR(E34="",F34=""),"",F34-E34-N(G34))</f>
        <v/>
      </c>
      <c r="I34" s="23">
        <f>IF(H34="","",(H34-Datos!$C$14)*24)</f>
        <v/>
      </c>
    </row>
    <row r="35">
      <c r="B35" s="19" t="n">
        <v>46387</v>
      </c>
      <c r="C35" s="20">
        <f>CHOOSE(WEEKDAY(B35,2),"lunes","martes","miércoles","jueves","viernes","sábado","domingo")</f>
        <v/>
      </c>
      <c r="D35" s="10" t="n"/>
      <c r="E35" s="21" t="n"/>
      <c r="F35" s="21" t="n"/>
      <c r="G35" s="21" t="n"/>
      <c r="H35" s="22">
        <f>IF(OR(E35="",F35=""),"",F35-E35-N(G35))</f>
        <v/>
      </c>
      <c r="I35" s="23">
        <f>IF(H35="","",(H35-Datos!$C$14)*24)</f>
        <v/>
      </c>
    </row>
    <row r="37">
      <c r="B37" s="14" t="inlineStr">
        <is>
          <t>TOTAL DEL MES</t>
        </is>
      </c>
      <c r="H37" s="25">
        <f>SUM(H5:H35)</f>
        <v/>
      </c>
      <c r="I37" s="30">
        <f>SUM(I5:I35)</f>
        <v/>
      </c>
    </row>
  </sheetData>
  <mergeCells count="1">
    <mergeCell ref="B37:G37"/>
  </mergeCells>
  <dataValidations count="1">
    <dataValidation sqref="D5:D35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B2:I2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6" customWidth="1" min="2" max="2"/>
    <col width="18" customWidth="1" min="3" max="3"/>
    <col width="18" customWidth="1" min="4" max="4"/>
    <col width="15" customWidth="1" min="5" max="5"/>
    <col width="15" customWidth="1" min="6" max="6"/>
    <col width="20" customWidth="1" min="7" max="7"/>
    <col width="15" customWidth="1" min="8" max="8"/>
    <col width="15" customWidth="1" min="9" max="9"/>
  </cols>
  <sheetData>
    <row r="2" ht="26" customHeight="1">
      <c r="B2" s="7" t="inlineStr">
        <is>
          <t>Resumen anual 2026</t>
        </is>
      </c>
    </row>
    <row r="3">
      <c r="B3" s="8">
        <f>Datos!$C$5&amp;"  ·  "&amp;Datos!$C$7</f>
        <v/>
      </c>
    </row>
    <row r="5" ht="30" customHeight="1">
      <c r="B5" s="16" t="inlineStr">
        <is>
          <t>Mes</t>
        </is>
      </c>
      <c r="C5" s="16" t="inlineStr">
        <is>
          <t>Horas trabajadas</t>
        </is>
      </c>
      <c r="D5" s="16" t="inlineStr">
        <is>
          <t>Horas +/− (h)</t>
        </is>
      </c>
      <c r="E5" s="16" t="inlineStr">
        <is>
          <t>Vacaciones</t>
        </is>
      </c>
      <c r="F5" s="16" t="inlineStr">
        <is>
          <t>Enfermedad</t>
        </is>
      </c>
      <c r="G5" s="16" t="inlineStr">
        <is>
          <t>Permiso retribuido</t>
        </is>
      </c>
      <c r="H5" s="16" t="inlineStr">
        <is>
          <t>Festivos</t>
        </is>
      </c>
      <c r="I5" s="16" t="inlineStr">
        <is>
          <t>Días trabajados</t>
        </is>
      </c>
    </row>
    <row r="6">
      <c r="B6" s="24" t="inlineStr">
        <is>
          <t>Enero</t>
        </is>
      </c>
      <c r="C6" s="32">
        <f>'Enero'!L7</f>
        <v/>
      </c>
      <c r="D6" s="33">
        <f>'Enero'!L8</f>
        <v/>
      </c>
      <c r="E6" s="34">
        <f>'Enero'!L9</f>
        <v/>
      </c>
      <c r="F6" s="34">
        <f>'Enero'!L10</f>
        <v/>
      </c>
      <c r="G6" s="34">
        <f>'Enero'!L11</f>
        <v/>
      </c>
      <c r="H6" s="34">
        <f>'Enero'!L12</f>
        <v/>
      </c>
      <c r="I6" s="34">
        <f>'Enero'!L13</f>
        <v/>
      </c>
    </row>
    <row r="7">
      <c r="B7" s="24" t="inlineStr">
        <is>
          <t>Febrero</t>
        </is>
      </c>
      <c r="C7" s="32">
        <f>'Febrero'!L7</f>
        <v/>
      </c>
      <c r="D7" s="33">
        <f>'Febrero'!L8</f>
        <v/>
      </c>
      <c r="E7" s="34">
        <f>'Febrero'!L9</f>
        <v/>
      </c>
      <c r="F7" s="34">
        <f>'Febrero'!L10</f>
        <v/>
      </c>
      <c r="G7" s="34">
        <f>'Febrero'!L11</f>
        <v/>
      </c>
      <c r="H7" s="34">
        <f>'Febrero'!L12</f>
        <v/>
      </c>
      <c r="I7" s="34">
        <f>'Febrero'!L13</f>
        <v/>
      </c>
    </row>
    <row r="8">
      <c r="B8" s="24" t="inlineStr">
        <is>
          <t>Marzo</t>
        </is>
      </c>
      <c r="C8" s="32">
        <f>'Marzo'!L7</f>
        <v/>
      </c>
      <c r="D8" s="33">
        <f>'Marzo'!L8</f>
        <v/>
      </c>
      <c r="E8" s="34">
        <f>'Marzo'!L9</f>
        <v/>
      </c>
      <c r="F8" s="34">
        <f>'Marzo'!L10</f>
        <v/>
      </c>
      <c r="G8" s="34">
        <f>'Marzo'!L11</f>
        <v/>
      </c>
      <c r="H8" s="34">
        <f>'Marzo'!L12</f>
        <v/>
      </c>
      <c r="I8" s="34">
        <f>'Marzo'!L13</f>
        <v/>
      </c>
    </row>
    <row r="9">
      <c r="B9" s="24" t="inlineStr">
        <is>
          <t>Abril</t>
        </is>
      </c>
      <c r="C9" s="32">
        <f>'Abril'!L7</f>
        <v/>
      </c>
      <c r="D9" s="33">
        <f>'Abril'!L8</f>
        <v/>
      </c>
      <c r="E9" s="34">
        <f>'Abril'!L9</f>
        <v/>
      </c>
      <c r="F9" s="34">
        <f>'Abril'!L10</f>
        <v/>
      </c>
      <c r="G9" s="34">
        <f>'Abril'!L11</f>
        <v/>
      </c>
      <c r="H9" s="34">
        <f>'Abril'!L12</f>
        <v/>
      </c>
      <c r="I9" s="34">
        <f>'Abril'!L13</f>
        <v/>
      </c>
    </row>
    <row r="10">
      <c r="B10" s="24" t="inlineStr">
        <is>
          <t>Mayo</t>
        </is>
      </c>
      <c r="C10" s="32">
        <f>'Mayo'!L7</f>
        <v/>
      </c>
      <c r="D10" s="33">
        <f>'Mayo'!L8</f>
        <v/>
      </c>
      <c r="E10" s="34">
        <f>'Mayo'!L9</f>
        <v/>
      </c>
      <c r="F10" s="34">
        <f>'Mayo'!L10</f>
        <v/>
      </c>
      <c r="G10" s="34">
        <f>'Mayo'!L11</f>
        <v/>
      </c>
      <c r="H10" s="34">
        <f>'Mayo'!L12</f>
        <v/>
      </c>
      <c r="I10" s="34">
        <f>'Mayo'!L13</f>
        <v/>
      </c>
    </row>
    <row r="11">
      <c r="B11" s="24" t="inlineStr">
        <is>
          <t>Junio</t>
        </is>
      </c>
      <c r="C11" s="32">
        <f>'Junio'!L7</f>
        <v/>
      </c>
      <c r="D11" s="33">
        <f>'Junio'!L8</f>
        <v/>
      </c>
      <c r="E11" s="34">
        <f>'Junio'!L9</f>
        <v/>
      </c>
      <c r="F11" s="34">
        <f>'Junio'!L10</f>
        <v/>
      </c>
      <c r="G11" s="34">
        <f>'Junio'!L11</f>
        <v/>
      </c>
      <c r="H11" s="34">
        <f>'Junio'!L12</f>
        <v/>
      </c>
      <c r="I11" s="34">
        <f>'Junio'!L13</f>
        <v/>
      </c>
    </row>
    <row r="12">
      <c r="B12" s="24" t="inlineStr">
        <is>
          <t>Julio</t>
        </is>
      </c>
      <c r="C12" s="32">
        <f>'Julio'!L7</f>
        <v/>
      </c>
      <c r="D12" s="33">
        <f>'Julio'!L8</f>
        <v/>
      </c>
      <c r="E12" s="34">
        <f>'Julio'!L9</f>
        <v/>
      </c>
      <c r="F12" s="34">
        <f>'Julio'!L10</f>
        <v/>
      </c>
      <c r="G12" s="34">
        <f>'Julio'!L11</f>
        <v/>
      </c>
      <c r="H12" s="34">
        <f>'Julio'!L12</f>
        <v/>
      </c>
      <c r="I12" s="34">
        <f>'Julio'!L13</f>
        <v/>
      </c>
    </row>
    <row r="13">
      <c r="B13" s="24" t="inlineStr">
        <is>
          <t>Agosto</t>
        </is>
      </c>
      <c r="C13" s="32">
        <f>'Agosto'!L7</f>
        <v/>
      </c>
      <c r="D13" s="33">
        <f>'Agosto'!L8</f>
        <v/>
      </c>
      <c r="E13" s="34">
        <f>'Agosto'!L9</f>
        <v/>
      </c>
      <c r="F13" s="34">
        <f>'Agosto'!L10</f>
        <v/>
      </c>
      <c r="G13" s="34">
        <f>'Agosto'!L11</f>
        <v/>
      </c>
      <c r="H13" s="34">
        <f>'Agosto'!L12</f>
        <v/>
      </c>
      <c r="I13" s="34">
        <f>'Agosto'!L13</f>
        <v/>
      </c>
    </row>
    <row r="14">
      <c r="B14" s="24" t="inlineStr">
        <is>
          <t>Septiembre</t>
        </is>
      </c>
      <c r="C14" s="32">
        <f>'Septiembre'!L7</f>
        <v/>
      </c>
      <c r="D14" s="33">
        <f>'Septiembre'!L8</f>
        <v/>
      </c>
      <c r="E14" s="34">
        <f>'Septiembre'!L9</f>
        <v/>
      </c>
      <c r="F14" s="34">
        <f>'Septiembre'!L10</f>
        <v/>
      </c>
      <c r="G14" s="34">
        <f>'Septiembre'!L11</f>
        <v/>
      </c>
      <c r="H14" s="34">
        <f>'Septiembre'!L12</f>
        <v/>
      </c>
      <c r="I14" s="34">
        <f>'Septiembre'!L13</f>
        <v/>
      </c>
    </row>
    <row r="15">
      <c r="B15" s="24" t="inlineStr">
        <is>
          <t>Octubre</t>
        </is>
      </c>
      <c r="C15" s="32">
        <f>'Octubre'!L7</f>
        <v/>
      </c>
      <c r="D15" s="33">
        <f>'Octubre'!L8</f>
        <v/>
      </c>
      <c r="E15" s="34">
        <f>'Octubre'!L9</f>
        <v/>
      </c>
      <c r="F15" s="34">
        <f>'Octubre'!L10</f>
        <v/>
      </c>
      <c r="G15" s="34">
        <f>'Octubre'!L11</f>
        <v/>
      </c>
      <c r="H15" s="34">
        <f>'Octubre'!L12</f>
        <v/>
      </c>
      <c r="I15" s="34">
        <f>'Octubre'!L13</f>
        <v/>
      </c>
    </row>
    <row r="16">
      <c r="B16" s="24" t="inlineStr">
        <is>
          <t>Noviembre</t>
        </is>
      </c>
      <c r="C16" s="32">
        <f>'Noviembre'!L7</f>
        <v/>
      </c>
      <c r="D16" s="33">
        <f>'Noviembre'!L8</f>
        <v/>
      </c>
      <c r="E16" s="34">
        <f>'Noviembre'!L9</f>
        <v/>
      </c>
      <c r="F16" s="34">
        <f>'Noviembre'!L10</f>
        <v/>
      </c>
      <c r="G16" s="34">
        <f>'Noviembre'!L11</f>
        <v/>
      </c>
      <c r="H16" s="34">
        <f>'Noviembre'!L12</f>
        <v/>
      </c>
      <c r="I16" s="34">
        <f>'Noviembre'!L13</f>
        <v/>
      </c>
    </row>
    <row r="17">
      <c r="B17" s="24" t="inlineStr">
        <is>
          <t>Diciembre</t>
        </is>
      </c>
      <c r="C17" s="32">
        <f>'Diciembre'!L7</f>
        <v/>
      </c>
      <c r="D17" s="33">
        <f>'Diciembre'!L8</f>
        <v/>
      </c>
      <c r="E17" s="34">
        <f>'Diciembre'!L9</f>
        <v/>
      </c>
      <c r="F17" s="34">
        <f>'Diciembre'!L10</f>
        <v/>
      </c>
      <c r="G17" s="34">
        <f>'Diciembre'!L11</f>
        <v/>
      </c>
      <c r="H17" s="34">
        <f>'Diciembre'!L12</f>
        <v/>
      </c>
      <c r="I17" s="34">
        <f>'Diciembre'!L13</f>
        <v/>
      </c>
    </row>
    <row r="18">
      <c r="B18" s="35" t="inlineStr">
        <is>
          <t>TOTAL</t>
        </is>
      </c>
      <c r="C18" s="25">
        <f>SUM(C6:C17)</f>
        <v/>
      </c>
      <c r="D18" s="30">
        <f>SUM(D6:D17)</f>
        <v/>
      </c>
      <c r="E18" s="31">
        <f>SUM(E6:E17)</f>
        <v/>
      </c>
      <c r="F18" s="31">
        <f>SUM(F6:F17)</f>
        <v/>
      </c>
      <c r="G18" s="31">
        <f>SUM(G6:G17)</f>
        <v/>
      </c>
      <c r="H18" s="31">
        <f>SUM(H6:H17)</f>
        <v/>
      </c>
      <c r="I18" s="31">
        <f>SUM(I6:I17)</f>
        <v/>
      </c>
    </row>
    <row r="21">
      <c r="B21" s="8" t="inlineStr">
        <is>
          <t>Los registros deben conservarse cuatro años y estar a disposición de los trabajadores, de sus representantes legales y de la Inspección de Trabajo (art. 34.9 ET).</t>
        </is>
      </c>
    </row>
    <row r="23">
      <c r="B23" s="15" t="inlineStr">
        <is>
          <t>© 2026 Gest Peritia · Un producto de Tarraco App Lab · www.gestperitia.com · www.tarracoapplab.com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D1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4" customWidth="1" min="2" max="2"/>
    <col width="26" customWidth="1" min="3" max="3"/>
    <col width="60" customWidth="1" min="4" max="4"/>
  </cols>
  <sheetData>
    <row r="2" ht="26" customHeight="1">
      <c r="B2" s="7" t="inlineStr">
        <is>
          <t>Datos del registro</t>
        </is>
      </c>
    </row>
    <row r="3">
      <c r="B3" s="8" t="inlineStr">
        <is>
          <t>Plantilla de Gest Peritia · www.gestperitia.com</t>
        </is>
      </c>
    </row>
    <row r="5">
      <c r="B5" s="9" t="inlineStr">
        <is>
          <t>Trabajador</t>
        </is>
      </c>
      <c r="C5" s="10" t="inlineStr"/>
      <c r="D5" s="8" t="inlineStr">
        <is>
          <t>Nombre y apellidos</t>
        </is>
      </c>
    </row>
    <row r="6">
      <c r="B6" s="9" t="inlineStr">
        <is>
          <t>DNI / NIE</t>
        </is>
      </c>
      <c r="C6" s="10" t="inlineStr"/>
      <c r="D6" s="8" t="inlineStr"/>
    </row>
    <row r="7">
      <c r="B7" s="9" t="inlineStr">
        <is>
          <t>Empresa</t>
        </is>
      </c>
      <c r="C7" s="10" t="inlineStr"/>
      <c r="D7" s="8" t="inlineStr">
        <is>
          <t>Razón social</t>
        </is>
      </c>
    </row>
    <row r="8">
      <c r="B8" s="9" t="inlineStr">
        <is>
          <t>Centro de trabajo</t>
        </is>
      </c>
      <c r="C8" s="10" t="inlineStr"/>
      <c r="D8" s="8" t="inlineStr"/>
    </row>
    <row r="9">
      <c r="B9" s="9" t="inlineStr">
        <is>
          <t>Año del registro</t>
        </is>
      </c>
      <c r="C9" s="11" t="n">
        <v>2026</v>
      </c>
      <c r="D9" s="8" t="inlineStr">
        <is>
          <t>Se usa para generar el calendario de los doce meses</t>
        </is>
      </c>
    </row>
    <row r="11">
      <c r="B11" s="9" t="inlineStr">
        <is>
          <t>Jornada semanal de contrato</t>
        </is>
      </c>
      <c r="C11" s="12" t="n">
        <v>1.666666666666667</v>
      </c>
      <c r="D11" s="8" t="inlineStr">
        <is>
          <t>Horas semanales, en formato hh:mm</t>
        </is>
      </c>
    </row>
    <row r="12">
      <c r="B12" s="9" t="inlineStr">
        <is>
          <t>Días de trabajo por semana</t>
        </is>
      </c>
      <c r="C12" s="11" t="n">
        <v>5</v>
      </c>
      <c r="D12" s="8" t="inlineStr">
        <is>
          <t>Normalmente 5. Sirve para calcular la jornada diaria</t>
        </is>
      </c>
    </row>
    <row r="14">
      <c r="B14" s="9" t="inlineStr">
        <is>
          <t>Jornada diaria resultante</t>
        </is>
      </c>
      <c r="C14" s="13">
        <f>IFERROR($C$11/$C$12,0)</f>
        <v/>
      </c>
      <c r="D14" s="8" t="inlineStr">
        <is>
          <t>Calculada. Es la referencia para la columna «Diferencia»</t>
        </is>
      </c>
    </row>
    <row r="16">
      <c r="B16" s="9" t="inlineStr">
        <is>
          <t>Conservación obligatoria</t>
        </is>
      </c>
      <c r="C16" s="14" t="inlineStr">
        <is>
          <t>4 años</t>
        </is>
      </c>
      <c r="D16" s="8" t="inlineStr">
        <is>
          <t>Art. 34.9 del Estatuto de los Trabajadores</t>
        </is>
      </c>
    </row>
    <row r="19">
      <c r="B19" s="15" t="inlineStr">
        <is>
          <t>© 2026 Gest Peritia · Un producto de Tarraco App Lab · www.gestperitia.com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L3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7" t="inlineStr">
        <is>
          <t>Enero — registro diario de jornada</t>
        </is>
      </c>
    </row>
    <row r="2">
      <c r="B2" s="8">
        <f>Datos!$C$5&amp;"  ·  "&amp;Datos!$C$7</f>
        <v/>
      </c>
    </row>
    <row r="4" ht="30" customHeight="1">
      <c r="B4" s="16" t="inlineStr">
        <is>
          <t>Fecha</t>
        </is>
      </c>
      <c r="C4" s="16" t="inlineStr">
        <is>
          <t>Día</t>
        </is>
      </c>
      <c r="D4" s="16" t="inlineStr">
        <is>
          <t>Incidencia</t>
        </is>
      </c>
      <c r="E4" s="16" t="inlineStr">
        <is>
          <t>Entrada</t>
        </is>
      </c>
      <c r="F4" s="16" t="inlineStr">
        <is>
          <t>Salida</t>
        </is>
      </c>
      <c r="G4" s="16" t="inlineStr">
        <is>
          <t>Pausa no computable</t>
        </is>
      </c>
      <c r="H4" s="16" t="inlineStr">
        <is>
          <t>Horas trabajadas</t>
        </is>
      </c>
      <c r="I4" s="16" t="inlineStr">
        <is>
          <t>Diferencia (h)</t>
        </is>
      </c>
      <c r="K4" s="17" t="inlineStr">
        <is>
          <t>Resumen del mes</t>
        </is>
      </c>
      <c r="L4" s="18" t="n"/>
    </row>
    <row r="5">
      <c r="B5" s="19" t="n">
        <v>46023</v>
      </c>
      <c r="C5" s="20">
        <f>CHOOSE(WEEKDAY(B5,2),"lunes","martes","miércoles","jueves","viernes","sábado","domingo")</f>
        <v/>
      </c>
      <c r="D5" s="10" t="n"/>
      <c r="E5" s="21" t="n"/>
      <c r="F5" s="21" t="n"/>
      <c r="G5" s="21" t="n"/>
      <c r="H5" s="22">
        <f>IF(OR(E5="",F5=""),"",F5-E5-N(G5))</f>
        <v/>
      </c>
      <c r="I5" s="23">
        <f>IF(H5="","",(H5-Datos!$C$14)*24)</f>
        <v/>
      </c>
      <c r="K5" s="24" t="inlineStr">
        <is>
          <t>Jornada semanal de contrato</t>
        </is>
      </c>
      <c r="L5" s="25">
        <f>Datos!$C$11</f>
        <v/>
      </c>
    </row>
    <row r="6">
      <c r="B6" s="19" t="n">
        <v>46024</v>
      </c>
      <c r="C6" s="20">
        <f>CHOOSE(WEEKDAY(B6,2),"lunes","martes","miércoles","jueves","viernes","sábado","domingo")</f>
        <v/>
      </c>
      <c r="D6" s="10" t="n"/>
      <c r="E6" s="21" t="n"/>
      <c r="F6" s="21" t="n"/>
      <c r="G6" s="21" t="n"/>
      <c r="H6" s="22">
        <f>IF(OR(E6="",F6=""),"",F6-E6-N(G6))</f>
        <v/>
      </c>
      <c r="I6" s="23">
        <f>IF(H6="","",(H6-Datos!$C$14)*24)</f>
        <v/>
      </c>
      <c r="K6" s="24" t="inlineStr">
        <is>
          <t>Jornada diaria de contrato</t>
        </is>
      </c>
      <c r="L6" s="25">
        <f>Datos!$C$14</f>
        <v/>
      </c>
    </row>
    <row r="7">
      <c r="B7" s="26" t="n">
        <v>46025</v>
      </c>
      <c r="C7" s="27">
        <f>CHOOSE(WEEKDAY(B7,2),"lunes","martes","miércoles","jueves","viernes","sábado","domingo")</f>
        <v/>
      </c>
      <c r="D7" s="10" t="n"/>
      <c r="E7" s="21" t="n"/>
      <c r="F7" s="21" t="n"/>
      <c r="G7" s="21" t="n"/>
      <c r="H7" s="28">
        <f>IF(OR(E7="",F7=""),"",F7-E7-N(G7))</f>
        <v/>
      </c>
      <c r="I7" s="29">
        <f>IF(H7="","",(H7-Datos!$C$14)*24)</f>
        <v/>
      </c>
      <c r="K7" s="24" t="inlineStr">
        <is>
          <t>Horas trabajadas en el mes</t>
        </is>
      </c>
      <c r="L7" s="25">
        <f>SUM(H5:H35)</f>
        <v/>
      </c>
    </row>
    <row r="8">
      <c r="B8" s="26" t="n">
        <v>46026</v>
      </c>
      <c r="C8" s="27">
        <f>CHOOSE(WEEKDAY(B8,2),"lunes","martes","miércoles","jueves","viernes","sábado","domingo")</f>
        <v/>
      </c>
      <c r="D8" s="10" t="n"/>
      <c r="E8" s="21" t="n"/>
      <c r="F8" s="21" t="n"/>
      <c r="G8" s="21" t="n"/>
      <c r="H8" s="28">
        <f>IF(OR(E8="",F8=""),"",F8-E8-N(G8))</f>
        <v/>
      </c>
      <c r="I8" s="29">
        <f>IF(H8="","",(H8-Datos!$C$14)*24)</f>
        <v/>
      </c>
      <c r="K8" s="24" t="inlineStr">
        <is>
          <t>Horas de más / de menos</t>
        </is>
      </c>
      <c r="L8" s="30">
        <f>SUM(I5:I35)</f>
        <v/>
      </c>
    </row>
    <row r="9">
      <c r="B9" s="19" t="n">
        <v>46027</v>
      </c>
      <c r="C9" s="20">
        <f>CHOOSE(WEEKDAY(B9,2),"lunes","martes","miércoles","jueves","viernes","sábado","domingo")</f>
        <v/>
      </c>
      <c r="D9" s="10" t="n"/>
      <c r="E9" s="21" t="n"/>
      <c r="F9" s="21" t="n"/>
      <c r="G9" s="21" t="n"/>
      <c r="H9" s="22">
        <f>IF(OR(E9="",F9=""),"",F9-E9-N(G9))</f>
        <v/>
      </c>
      <c r="I9" s="23">
        <f>IF(H9="","",(H9-Datos!$C$14)*24)</f>
        <v/>
      </c>
      <c r="K9" s="24" t="inlineStr">
        <is>
          <t>Días de vacaciones</t>
        </is>
      </c>
      <c r="L9" s="31">
        <f>COUNTIF(D5:D35,"Vacaciones")</f>
        <v/>
      </c>
    </row>
    <row r="10">
      <c r="B10" s="19" t="n">
        <v>46028</v>
      </c>
      <c r="C10" s="20">
        <f>CHOOSE(WEEKDAY(B10,2),"lunes","martes","miércoles","jueves","viernes","sábado","domingo")</f>
        <v/>
      </c>
      <c r="D10" s="10" t="n"/>
      <c r="E10" s="21" t="n"/>
      <c r="F10" s="21" t="n"/>
      <c r="G10" s="21" t="n"/>
      <c r="H10" s="22">
        <f>IF(OR(E10="",F10=""),"",F10-E10-N(G10))</f>
        <v/>
      </c>
      <c r="I10" s="23">
        <f>IF(H10="","",(H10-Datos!$C$14)*24)</f>
        <v/>
      </c>
      <c r="K10" s="24" t="inlineStr">
        <is>
          <t>Días de enfermedad</t>
        </is>
      </c>
      <c r="L10" s="31">
        <f>COUNTIF(D5:D35,"Enfermedad")</f>
        <v/>
      </c>
    </row>
    <row r="11">
      <c r="B11" s="19" t="n">
        <v>46029</v>
      </c>
      <c r="C11" s="20">
        <f>CHOOSE(WEEKDAY(B11,2),"lunes","martes","miércoles","jueves","viernes","sábado","domingo")</f>
        <v/>
      </c>
      <c r="D11" s="10" t="n"/>
      <c r="E11" s="21" t="n"/>
      <c r="F11" s="21" t="n"/>
      <c r="G11" s="21" t="n"/>
      <c r="H11" s="22">
        <f>IF(OR(E11="",F11=""),"",F11-E11-N(G11))</f>
        <v/>
      </c>
      <c r="I11" s="23">
        <f>IF(H11="","",(H11-Datos!$C$14)*24)</f>
        <v/>
      </c>
      <c r="K11" s="24" t="inlineStr">
        <is>
          <t>Días de permiso retribuido</t>
        </is>
      </c>
      <c r="L11" s="31">
        <f>COUNTIF(D5:D35,"Permiso retribuido")</f>
        <v/>
      </c>
    </row>
    <row r="12">
      <c r="B12" s="19" t="n">
        <v>46030</v>
      </c>
      <c r="C12" s="20">
        <f>CHOOSE(WEEKDAY(B12,2),"lunes","martes","miércoles","jueves","viernes","sábado","domingo")</f>
        <v/>
      </c>
      <c r="D12" s="10" t="n"/>
      <c r="E12" s="21" t="n"/>
      <c r="F12" s="21" t="n"/>
      <c r="G12" s="21" t="n"/>
      <c r="H12" s="22">
        <f>IF(OR(E12="",F12=""),"",F12-E12-N(G12))</f>
        <v/>
      </c>
      <c r="I12" s="23">
        <f>IF(H12="","",(H12-Datos!$C$14)*24)</f>
        <v/>
      </c>
      <c r="K12" s="24" t="inlineStr">
        <is>
          <t>Días festivos</t>
        </is>
      </c>
      <c r="L12" s="31">
        <f>COUNTIF(D5:D35,"Festivo")</f>
        <v/>
      </c>
    </row>
    <row r="13">
      <c r="B13" s="19" t="n">
        <v>46031</v>
      </c>
      <c r="C13" s="20">
        <f>CHOOSE(WEEKDAY(B13,2),"lunes","martes","miércoles","jueves","viernes","sábado","domingo")</f>
        <v/>
      </c>
      <c r="D13" s="10" t="n"/>
      <c r="E13" s="21" t="n"/>
      <c r="F13" s="21" t="n"/>
      <c r="G13" s="21" t="n"/>
      <c r="H13" s="22">
        <f>IF(OR(E13="",F13=""),"",F13-E13-N(G13))</f>
        <v/>
      </c>
      <c r="I13" s="23">
        <f>IF(H13="","",(H13-Datos!$C$14)*24)</f>
        <v/>
      </c>
      <c r="K13" s="24" t="inlineStr">
        <is>
          <t>Días trabajados</t>
        </is>
      </c>
      <c r="L13" s="31">
        <f>COUNTIF(D5:D35,"Trabajo")</f>
        <v/>
      </c>
    </row>
    <row r="14">
      <c r="B14" s="26" t="n">
        <v>46032</v>
      </c>
      <c r="C14" s="27">
        <f>CHOOSE(WEEKDAY(B14,2),"lunes","martes","miércoles","jueves","viernes","sábado","domingo")</f>
        <v/>
      </c>
      <c r="D14" s="10" t="n"/>
      <c r="E14" s="21" t="n"/>
      <c r="F14" s="21" t="n"/>
      <c r="G14" s="21" t="n"/>
      <c r="H14" s="28">
        <f>IF(OR(E14="",F14=""),"",F14-E14-N(G14))</f>
        <v/>
      </c>
      <c r="I14" s="29">
        <f>IF(H14="","",(H14-Datos!$C$14)*24)</f>
        <v/>
      </c>
    </row>
    <row r="15">
      <c r="B15" s="26" t="n">
        <v>46033</v>
      </c>
      <c r="C15" s="27">
        <f>CHOOSE(WEEKDAY(B15,2),"lunes","martes","miércoles","jueves","viernes","sábado","domingo")</f>
        <v/>
      </c>
      <c r="D15" s="10" t="n"/>
      <c r="E15" s="21" t="n"/>
      <c r="F15" s="21" t="n"/>
      <c r="G15" s="21" t="n"/>
      <c r="H15" s="28">
        <f>IF(OR(E15="",F15=""),"",F15-E15-N(G15))</f>
        <v/>
      </c>
      <c r="I15" s="29">
        <f>IF(H15="","",(H15-Datos!$C$14)*24)</f>
        <v/>
      </c>
    </row>
    <row r="16">
      <c r="B16" s="19" t="n">
        <v>46034</v>
      </c>
      <c r="C16" s="20">
        <f>CHOOSE(WEEKDAY(B16,2),"lunes","martes","miércoles","jueves","viernes","sábado","domingo")</f>
        <v/>
      </c>
      <c r="D16" s="10" t="n"/>
      <c r="E16" s="21" t="n"/>
      <c r="F16" s="21" t="n"/>
      <c r="G16" s="21" t="n"/>
      <c r="H16" s="22">
        <f>IF(OR(E16="",F16=""),"",F16-E16-N(G16))</f>
        <v/>
      </c>
      <c r="I16" s="23">
        <f>IF(H16="","",(H16-Datos!$C$14)*24)</f>
        <v/>
      </c>
      <c r="K16" s="8" t="inlineStr">
        <is>
          <t>Solo se rellenan las celdas ámbar.</t>
        </is>
      </c>
    </row>
    <row r="17">
      <c r="B17" s="19" t="n">
        <v>46035</v>
      </c>
      <c r="C17" s="20">
        <f>CHOOSE(WEEKDAY(B17,2),"lunes","martes","miércoles","jueves","viernes","sábado","domingo")</f>
        <v/>
      </c>
      <c r="D17" s="10" t="n"/>
      <c r="E17" s="21" t="n"/>
      <c r="F17" s="21" t="n"/>
      <c r="G17" s="21" t="n"/>
      <c r="H17" s="22">
        <f>IF(OR(E17="",F17=""),"",F17-E17-N(G17))</f>
        <v/>
      </c>
      <c r="I17" s="23">
        <f>IF(H17="","",(H17-Datos!$C$14)*24)</f>
        <v/>
      </c>
      <c r="K17" s="8" t="inlineStr">
        <is>
          <t>Las azules están calculadas.</t>
        </is>
      </c>
    </row>
    <row r="18">
      <c r="B18" s="19" t="n">
        <v>46036</v>
      </c>
      <c r="C18" s="20">
        <f>CHOOSE(WEEKDAY(B18,2),"lunes","martes","miércoles","jueves","viernes","sábado","domingo")</f>
        <v/>
      </c>
      <c r="D18" s="10" t="n"/>
      <c r="E18" s="21" t="n"/>
      <c r="F18" s="21" t="n"/>
      <c r="G18" s="21" t="n"/>
      <c r="H18" s="22">
        <f>IF(OR(E18="",F18=""),"",F18-E18-N(G18))</f>
        <v/>
      </c>
      <c r="I18" s="23">
        <f>IF(H18="","",(H18-Datos!$C$14)*24)</f>
        <v/>
      </c>
    </row>
    <row r="19">
      <c r="B19" s="19" t="n">
        <v>46037</v>
      </c>
      <c r="C19" s="20">
        <f>CHOOSE(WEEKDAY(B19,2),"lunes","martes","miércoles","jueves","viernes","sábado","domingo")</f>
        <v/>
      </c>
      <c r="D19" s="10" t="n"/>
      <c r="E19" s="21" t="n"/>
      <c r="F19" s="21" t="n"/>
      <c r="G19" s="21" t="n"/>
      <c r="H19" s="22">
        <f>IF(OR(E19="",F19=""),"",F19-E19-N(G19))</f>
        <v/>
      </c>
      <c r="I19" s="23">
        <f>IF(H19="","",(H19-Datos!$C$14)*24)</f>
        <v/>
      </c>
      <c r="K19" s="15" t="inlineStr">
        <is>
          <t>Gest Peritia · www.gestperitia.com</t>
        </is>
      </c>
    </row>
    <row r="20">
      <c r="B20" s="19" t="n">
        <v>46038</v>
      </c>
      <c r="C20" s="20">
        <f>CHOOSE(WEEKDAY(B20,2),"lunes","martes","miércoles","jueves","viernes","sábado","domingo")</f>
        <v/>
      </c>
      <c r="D20" s="10" t="n"/>
      <c r="E20" s="21" t="n"/>
      <c r="F20" s="21" t="n"/>
      <c r="G20" s="21" t="n"/>
      <c r="H20" s="22">
        <f>IF(OR(E20="",F20=""),"",F20-E20-N(G20))</f>
        <v/>
      </c>
      <c r="I20" s="23">
        <f>IF(H20="","",(H20-Datos!$C$14)*24)</f>
        <v/>
      </c>
    </row>
    <row r="21">
      <c r="B21" s="26" t="n">
        <v>46039</v>
      </c>
      <c r="C21" s="27">
        <f>CHOOSE(WEEKDAY(B21,2),"lunes","martes","miércoles","jueves","viernes","sábado","domingo")</f>
        <v/>
      </c>
      <c r="D21" s="10" t="n"/>
      <c r="E21" s="21" t="n"/>
      <c r="F21" s="21" t="n"/>
      <c r="G21" s="21" t="n"/>
      <c r="H21" s="28">
        <f>IF(OR(E21="",F21=""),"",F21-E21-N(G21))</f>
        <v/>
      </c>
      <c r="I21" s="29">
        <f>IF(H21="","",(H21-Datos!$C$14)*24)</f>
        <v/>
      </c>
    </row>
    <row r="22">
      <c r="B22" s="26" t="n">
        <v>46040</v>
      </c>
      <c r="C22" s="27">
        <f>CHOOSE(WEEKDAY(B22,2),"lunes","martes","miércoles","jueves","viernes","sábado","domingo")</f>
        <v/>
      </c>
      <c r="D22" s="10" t="n"/>
      <c r="E22" s="21" t="n"/>
      <c r="F22" s="21" t="n"/>
      <c r="G22" s="21" t="n"/>
      <c r="H22" s="28">
        <f>IF(OR(E22="",F22=""),"",F22-E22-N(G22))</f>
        <v/>
      </c>
      <c r="I22" s="29">
        <f>IF(H22="","",(H22-Datos!$C$14)*24)</f>
        <v/>
      </c>
    </row>
    <row r="23">
      <c r="B23" s="19" t="n">
        <v>46041</v>
      </c>
      <c r="C23" s="20">
        <f>CHOOSE(WEEKDAY(B23,2),"lunes","martes","miércoles","jueves","viernes","sábado","domingo")</f>
        <v/>
      </c>
      <c r="D23" s="10" t="n"/>
      <c r="E23" s="21" t="n"/>
      <c r="F23" s="21" t="n"/>
      <c r="G23" s="21" t="n"/>
      <c r="H23" s="22">
        <f>IF(OR(E23="",F23=""),"",F23-E23-N(G23))</f>
        <v/>
      </c>
      <c r="I23" s="23">
        <f>IF(H23="","",(H23-Datos!$C$14)*24)</f>
        <v/>
      </c>
    </row>
    <row r="24">
      <c r="B24" s="19" t="n">
        <v>46042</v>
      </c>
      <c r="C24" s="20">
        <f>CHOOSE(WEEKDAY(B24,2),"lunes","martes","miércoles","jueves","viernes","sábado","domingo")</f>
        <v/>
      </c>
      <c r="D24" s="10" t="n"/>
      <c r="E24" s="21" t="n"/>
      <c r="F24" s="21" t="n"/>
      <c r="G24" s="21" t="n"/>
      <c r="H24" s="22">
        <f>IF(OR(E24="",F24=""),"",F24-E24-N(G24))</f>
        <v/>
      </c>
      <c r="I24" s="23">
        <f>IF(H24="","",(H24-Datos!$C$14)*24)</f>
        <v/>
      </c>
    </row>
    <row r="25">
      <c r="B25" s="19" t="n">
        <v>46043</v>
      </c>
      <c r="C25" s="20">
        <f>CHOOSE(WEEKDAY(B25,2),"lunes","martes","miércoles","jueves","viernes","sábado","domingo")</f>
        <v/>
      </c>
      <c r="D25" s="10" t="n"/>
      <c r="E25" s="21" t="n"/>
      <c r="F25" s="21" t="n"/>
      <c r="G25" s="21" t="n"/>
      <c r="H25" s="22">
        <f>IF(OR(E25="",F25=""),"",F25-E25-N(G25))</f>
        <v/>
      </c>
      <c r="I25" s="23">
        <f>IF(H25="","",(H25-Datos!$C$14)*24)</f>
        <v/>
      </c>
    </row>
    <row r="26">
      <c r="B26" s="19" t="n">
        <v>46044</v>
      </c>
      <c r="C26" s="20">
        <f>CHOOSE(WEEKDAY(B26,2),"lunes","martes","miércoles","jueves","viernes","sábado","domingo")</f>
        <v/>
      </c>
      <c r="D26" s="10" t="n"/>
      <c r="E26" s="21" t="n"/>
      <c r="F26" s="21" t="n"/>
      <c r="G26" s="21" t="n"/>
      <c r="H26" s="22">
        <f>IF(OR(E26="",F26=""),"",F26-E26-N(G26))</f>
        <v/>
      </c>
      <c r="I26" s="23">
        <f>IF(H26="","",(H26-Datos!$C$14)*24)</f>
        <v/>
      </c>
    </row>
    <row r="27">
      <c r="B27" s="19" t="n">
        <v>46045</v>
      </c>
      <c r="C27" s="20">
        <f>CHOOSE(WEEKDAY(B27,2),"lunes","martes","miércoles","jueves","viernes","sábado","domingo")</f>
        <v/>
      </c>
      <c r="D27" s="10" t="n"/>
      <c r="E27" s="21" t="n"/>
      <c r="F27" s="21" t="n"/>
      <c r="G27" s="21" t="n"/>
      <c r="H27" s="22">
        <f>IF(OR(E27="",F27=""),"",F27-E27-N(G27))</f>
        <v/>
      </c>
      <c r="I27" s="23">
        <f>IF(H27="","",(H27-Datos!$C$14)*24)</f>
        <v/>
      </c>
    </row>
    <row r="28">
      <c r="B28" s="26" t="n">
        <v>46046</v>
      </c>
      <c r="C28" s="27">
        <f>CHOOSE(WEEKDAY(B28,2),"lunes","martes","miércoles","jueves","viernes","sábado","domingo")</f>
        <v/>
      </c>
      <c r="D28" s="10" t="n"/>
      <c r="E28" s="21" t="n"/>
      <c r="F28" s="21" t="n"/>
      <c r="G28" s="21" t="n"/>
      <c r="H28" s="28">
        <f>IF(OR(E28="",F28=""),"",F28-E28-N(G28))</f>
        <v/>
      </c>
      <c r="I28" s="29">
        <f>IF(H28="","",(H28-Datos!$C$14)*24)</f>
        <v/>
      </c>
    </row>
    <row r="29">
      <c r="B29" s="26" t="n">
        <v>46047</v>
      </c>
      <c r="C29" s="27">
        <f>CHOOSE(WEEKDAY(B29,2),"lunes","martes","miércoles","jueves","viernes","sábado","domingo")</f>
        <v/>
      </c>
      <c r="D29" s="10" t="n"/>
      <c r="E29" s="21" t="n"/>
      <c r="F29" s="21" t="n"/>
      <c r="G29" s="21" t="n"/>
      <c r="H29" s="28">
        <f>IF(OR(E29="",F29=""),"",F29-E29-N(G29))</f>
        <v/>
      </c>
      <c r="I29" s="29">
        <f>IF(H29="","",(H29-Datos!$C$14)*24)</f>
        <v/>
      </c>
    </row>
    <row r="30">
      <c r="B30" s="19" t="n">
        <v>46048</v>
      </c>
      <c r="C30" s="20">
        <f>CHOOSE(WEEKDAY(B30,2),"lunes","martes","miércoles","jueves","viernes","sábado","domingo")</f>
        <v/>
      </c>
      <c r="D30" s="10" t="n"/>
      <c r="E30" s="21" t="n"/>
      <c r="F30" s="21" t="n"/>
      <c r="G30" s="21" t="n"/>
      <c r="H30" s="22">
        <f>IF(OR(E30="",F30=""),"",F30-E30-N(G30))</f>
        <v/>
      </c>
      <c r="I30" s="23">
        <f>IF(H30="","",(H30-Datos!$C$14)*24)</f>
        <v/>
      </c>
    </row>
    <row r="31">
      <c r="B31" s="19" t="n">
        <v>46049</v>
      </c>
      <c r="C31" s="20">
        <f>CHOOSE(WEEKDAY(B31,2),"lunes","martes","miércoles","jueves","viernes","sábado","domingo")</f>
        <v/>
      </c>
      <c r="D31" s="10" t="n"/>
      <c r="E31" s="21" t="n"/>
      <c r="F31" s="21" t="n"/>
      <c r="G31" s="21" t="n"/>
      <c r="H31" s="22">
        <f>IF(OR(E31="",F31=""),"",F31-E31-N(G31))</f>
        <v/>
      </c>
      <c r="I31" s="23">
        <f>IF(H31="","",(H31-Datos!$C$14)*24)</f>
        <v/>
      </c>
    </row>
    <row r="32">
      <c r="B32" s="19" t="n">
        <v>46050</v>
      </c>
      <c r="C32" s="20">
        <f>CHOOSE(WEEKDAY(B32,2),"lunes","martes","miércoles","jueves","viernes","sábado","domingo")</f>
        <v/>
      </c>
      <c r="D32" s="10" t="n"/>
      <c r="E32" s="21" t="n"/>
      <c r="F32" s="21" t="n"/>
      <c r="G32" s="21" t="n"/>
      <c r="H32" s="22">
        <f>IF(OR(E32="",F32=""),"",F32-E32-N(G32))</f>
        <v/>
      </c>
      <c r="I32" s="23">
        <f>IF(H32="","",(H32-Datos!$C$14)*24)</f>
        <v/>
      </c>
    </row>
    <row r="33">
      <c r="B33" s="19" t="n">
        <v>46051</v>
      </c>
      <c r="C33" s="20">
        <f>CHOOSE(WEEKDAY(B33,2),"lunes","martes","miércoles","jueves","viernes","sábado","domingo")</f>
        <v/>
      </c>
      <c r="D33" s="10" t="n"/>
      <c r="E33" s="21" t="n"/>
      <c r="F33" s="21" t="n"/>
      <c r="G33" s="21" t="n"/>
      <c r="H33" s="22">
        <f>IF(OR(E33="",F33=""),"",F33-E33-N(G33))</f>
        <v/>
      </c>
      <c r="I33" s="23">
        <f>IF(H33="","",(H33-Datos!$C$14)*24)</f>
        <v/>
      </c>
    </row>
    <row r="34">
      <c r="B34" s="19" t="n">
        <v>46052</v>
      </c>
      <c r="C34" s="20">
        <f>CHOOSE(WEEKDAY(B34,2),"lunes","martes","miércoles","jueves","viernes","sábado","domingo")</f>
        <v/>
      </c>
      <c r="D34" s="10" t="n"/>
      <c r="E34" s="21" t="n"/>
      <c r="F34" s="21" t="n"/>
      <c r="G34" s="21" t="n"/>
      <c r="H34" s="22">
        <f>IF(OR(E34="",F34=""),"",F34-E34-N(G34))</f>
        <v/>
      </c>
      <c r="I34" s="23">
        <f>IF(H34="","",(H34-Datos!$C$14)*24)</f>
        <v/>
      </c>
    </row>
    <row r="35">
      <c r="B35" s="26" t="n">
        <v>46053</v>
      </c>
      <c r="C35" s="27">
        <f>CHOOSE(WEEKDAY(B35,2),"lunes","martes","miércoles","jueves","viernes","sábado","domingo")</f>
        <v/>
      </c>
      <c r="D35" s="10" t="n"/>
      <c r="E35" s="21" t="n"/>
      <c r="F35" s="21" t="n"/>
      <c r="G35" s="21" t="n"/>
      <c r="H35" s="28">
        <f>IF(OR(E35="",F35=""),"",F35-E35-N(G35))</f>
        <v/>
      </c>
      <c r="I35" s="29">
        <f>IF(H35="","",(H35-Datos!$C$14)*24)</f>
        <v/>
      </c>
    </row>
    <row r="37">
      <c r="B37" s="14" t="inlineStr">
        <is>
          <t>TOTAL DEL MES</t>
        </is>
      </c>
      <c r="H37" s="25">
        <f>SUM(H5:H35)</f>
        <v/>
      </c>
      <c r="I37" s="30">
        <f>SUM(I5:I35)</f>
        <v/>
      </c>
    </row>
  </sheetData>
  <mergeCells count="1">
    <mergeCell ref="B37:G37"/>
  </mergeCells>
  <dataValidations count="1">
    <dataValidation sqref="D5:D35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L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7" t="inlineStr">
        <is>
          <t>Febrero — registro diario de jornada</t>
        </is>
      </c>
    </row>
    <row r="2">
      <c r="B2" s="8">
        <f>Datos!$C$5&amp;"  ·  "&amp;Datos!$C$7</f>
        <v/>
      </c>
    </row>
    <row r="4" ht="30" customHeight="1">
      <c r="B4" s="16" t="inlineStr">
        <is>
          <t>Fecha</t>
        </is>
      </c>
      <c r="C4" s="16" t="inlineStr">
        <is>
          <t>Día</t>
        </is>
      </c>
      <c r="D4" s="16" t="inlineStr">
        <is>
          <t>Incidencia</t>
        </is>
      </c>
      <c r="E4" s="16" t="inlineStr">
        <is>
          <t>Entrada</t>
        </is>
      </c>
      <c r="F4" s="16" t="inlineStr">
        <is>
          <t>Salida</t>
        </is>
      </c>
      <c r="G4" s="16" t="inlineStr">
        <is>
          <t>Pausa no computable</t>
        </is>
      </c>
      <c r="H4" s="16" t="inlineStr">
        <is>
          <t>Horas trabajadas</t>
        </is>
      </c>
      <c r="I4" s="16" t="inlineStr">
        <is>
          <t>Diferencia (h)</t>
        </is>
      </c>
      <c r="K4" s="17" t="inlineStr">
        <is>
          <t>Resumen del mes</t>
        </is>
      </c>
      <c r="L4" s="18" t="n"/>
    </row>
    <row r="5">
      <c r="B5" s="26" t="n">
        <v>46054</v>
      </c>
      <c r="C5" s="27">
        <f>CHOOSE(WEEKDAY(B5,2),"lunes","martes","miércoles","jueves","viernes","sábado","domingo")</f>
        <v/>
      </c>
      <c r="D5" s="10" t="n"/>
      <c r="E5" s="21" t="n"/>
      <c r="F5" s="21" t="n"/>
      <c r="G5" s="21" t="n"/>
      <c r="H5" s="28">
        <f>IF(OR(E5="",F5=""),"",F5-E5-N(G5))</f>
        <v/>
      </c>
      <c r="I5" s="29">
        <f>IF(H5="","",(H5-Datos!$C$14)*24)</f>
        <v/>
      </c>
      <c r="K5" s="24" t="inlineStr">
        <is>
          <t>Jornada semanal de contrato</t>
        </is>
      </c>
      <c r="L5" s="25">
        <f>Datos!$C$11</f>
        <v/>
      </c>
    </row>
    <row r="6">
      <c r="B6" s="19" t="n">
        <v>46055</v>
      </c>
      <c r="C6" s="20">
        <f>CHOOSE(WEEKDAY(B6,2),"lunes","martes","miércoles","jueves","viernes","sábado","domingo")</f>
        <v/>
      </c>
      <c r="D6" s="10" t="n"/>
      <c r="E6" s="21" t="n"/>
      <c r="F6" s="21" t="n"/>
      <c r="G6" s="21" t="n"/>
      <c r="H6" s="22">
        <f>IF(OR(E6="",F6=""),"",F6-E6-N(G6))</f>
        <v/>
      </c>
      <c r="I6" s="23">
        <f>IF(H6="","",(H6-Datos!$C$14)*24)</f>
        <v/>
      </c>
      <c r="K6" s="24" t="inlineStr">
        <is>
          <t>Jornada diaria de contrato</t>
        </is>
      </c>
      <c r="L6" s="25">
        <f>Datos!$C$14</f>
        <v/>
      </c>
    </row>
    <row r="7">
      <c r="B7" s="19" t="n">
        <v>46056</v>
      </c>
      <c r="C7" s="20">
        <f>CHOOSE(WEEKDAY(B7,2),"lunes","martes","miércoles","jueves","viernes","sábado","domingo")</f>
        <v/>
      </c>
      <c r="D7" s="10" t="n"/>
      <c r="E7" s="21" t="n"/>
      <c r="F7" s="21" t="n"/>
      <c r="G7" s="21" t="n"/>
      <c r="H7" s="22">
        <f>IF(OR(E7="",F7=""),"",F7-E7-N(G7))</f>
        <v/>
      </c>
      <c r="I7" s="23">
        <f>IF(H7="","",(H7-Datos!$C$14)*24)</f>
        <v/>
      </c>
      <c r="K7" s="24" t="inlineStr">
        <is>
          <t>Horas trabajadas en el mes</t>
        </is>
      </c>
      <c r="L7" s="25">
        <f>SUM(H5:H32)</f>
        <v/>
      </c>
    </row>
    <row r="8">
      <c r="B8" s="19" t="n">
        <v>46057</v>
      </c>
      <c r="C8" s="20">
        <f>CHOOSE(WEEKDAY(B8,2),"lunes","martes","miércoles","jueves","viernes","sábado","domingo")</f>
        <v/>
      </c>
      <c r="D8" s="10" t="n"/>
      <c r="E8" s="21" t="n"/>
      <c r="F8" s="21" t="n"/>
      <c r="G8" s="21" t="n"/>
      <c r="H8" s="22">
        <f>IF(OR(E8="",F8=""),"",F8-E8-N(G8))</f>
        <v/>
      </c>
      <c r="I8" s="23">
        <f>IF(H8="","",(H8-Datos!$C$14)*24)</f>
        <v/>
      </c>
      <c r="K8" s="24" t="inlineStr">
        <is>
          <t>Horas de más / de menos</t>
        </is>
      </c>
      <c r="L8" s="30">
        <f>SUM(I5:I32)</f>
        <v/>
      </c>
    </row>
    <row r="9">
      <c r="B9" s="19" t="n">
        <v>46058</v>
      </c>
      <c r="C9" s="20">
        <f>CHOOSE(WEEKDAY(B9,2),"lunes","martes","miércoles","jueves","viernes","sábado","domingo")</f>
        <v/>
      </c>
      <c r="D9" s="10" t="n"/>
      <c r="E9" s="21" t="n"/>
      <c r="F9" s="21" t="n"/>
      <c r="G9" s="21" t="n"/>
      <c r="H9" s="22">
        <f>IF(OR(E9="",F9=""),"",F9-E9-N(G9))</f>
        <v/>
      </c>
      <c r="I9" s="23">
        <f>IF(H9="","",(H9-Datos!$C$14)*24)</f>
        <v/>
      </c>
      <c r="K9" s="24" t="inlineStr">
        <is>
          <t>Días de vacaciones</t>
        </is>
      </c>
      <c r="L9" s="31">
        <f>COUNTIF(D5:D32,"Vacaciones")</f>
        <v/>
      </c>
    </row>
    <row r="10">
      <c r="B10" s="19" t="n">
        <v>46059</v>
      </c>
      <c r="C10" s="20">
        <f>CHOOSE(WEEKDAY(B10,2),"lunes","martes","miércoles","jueves","viernes","sábado","domingo")</f>
        <v/>
      </c>
      <c r="D10" s="10" t="n"/>
      <c r="E10" s="21" t="n"/>
      <c r="F10" s="21" t="n"/>
      <c r="G10" s="21" t="n"/>
      <c r="H10" s="22">
        <f>IF(OR(E10="",F10=""),"",F10-E10-N(G10))</f>
        <v/>
      </c>
      <c r="I10" s="23">
        <f>IF(H10="","",(H10-Datos!$C$14)*24)</f>
        <v/>
      </c>
      <c r="K10" s="24" t="inlineStr">
        <is>
          <t>Días de enfermedad</t>
        </is>
      </c>
      <c r="L10" s="31">
        <f>COUNTIF(D5:D32,"Enfermedad")</f>
        <v/>
      </c>
    </row>
    <row r="11">
      <c r="B11" s="26" t="n">
        <v>46060</v>
      </c>
      <c r="C11" s="27">
        <f>CHOOSE(WEEKDAY(B11,2),"lunes","martes","miércoles","jueves","viernes","sábado","domingo")</f>
        <v/>
      </c>
      <c r="D11" s="10" t="n"/>
      <c r="E11" s="21" t="n"/>
      <c r="F11" s="21" t="n"/>
      <c r="G11" s="21" t="n"/>
      <c r="H11" s="28">
        <f>IF(OR(E11="",F11=""),"",F11-E11-N(G11))</f>
        <v/>
      </c>
      <c r="I11" s="29">
        <f>IF(H11="","",(H11-Datos!$C$14)*24)</f>
        <v/>
      </c>
      <c r="K11" s="24" t="inlineStr">
        <is>
          <t>Días de permiso retribuido</t>
        </is>
      </c>
      <c r="L11" s="31">
        <f>COUNTIF(D5:D32,"Permiso retribuido")</f>
        <v/>
      </c>
    </row>
    <row r="12">
      <c r="B12" s="26" t="n">
        <v>46061</v>
      </c>
      <c r="C12" s="27">
        <f>CHOOSE(WEEKDAY(B12,2),"lunes","martes","miércoles","jueves","viernes","sábado","domingo")</f>
        <v/>
      </c>
      <c r="D12" s="10" t="n"/>
      <c r="E12" s="21" t="n"/>
      <c r="F12" s="21" t="n"/>
      <c r="G12" s="21" t="n"/>
      <c r="H12" s="28">
        <f>IF(OR(E12="",F12=""),"",F12-E12-N(G12))</f>
        <v/>
      </c>
      <c r="I12" s="29">
        <f>IF(H12="","",(H12-Datos!$C$14)*24)</f>
        <v/>
      </c>
      <c r="K12" s="24" t="inlineStr">
        <is>
          <t>Días festivos</t>
        </is>
      </c>
      <c r="L12" s="31">
        <f>COUNTIF(D5:D32,"Festivo")</f>
        <v/>
      </c>
    </row>
    <row r="13">
      <c r="B13" s="19" t="n">
        <v>46062</v>
      </c>
      <c r="C13" s="20">
        <f>CHOOSE(WEEKDAY(B13,2),"lunes","martes","miércoles","jueves","viernes","sábado","domingo")</f>
        <v/>
      </c>
      <c r="D13" s="10" t="n"/>
      <c r="E13" s="21" t="n"/>
      <c r="F13" s="21" t="n"/>
      <c r="G13" s="21" t="n"/>
      <c r="H13" s="22">
        <f>IF(OR(E13="",F13=""),"",F13-E13-N(G13))</f>
        <v/>
      </c>
      <c r="I13" s="23">
        <f>IF(H13="","",(H13-Datos!$C$14)*24)</f>
        <v/>
      </c>
      <c r="K13" s="24" t="inlineStr">
        <is>
          <t>Días trabajados</t>
        </is>
      </c>
      <c r="L13" s="31">
        <f>COUNTIF(D5:D32,"Trabajo")</f>
        <v/>
      </c>
    </row>
    <row r="14">
      <c r="B14" s="19" t="n">
        <v>46063</v>
      </c>
      <c r="C14" s="20">
        <f>CHOOSE(WEEKDAY(B14,2),"lunes","martes","miércoles","jueves","viernes","sábado","domingo")</f>
        <v/>
      </c>
      <c r="D14" s="10" t="n"/>
      <c r="E14" s="21" t="n"/>
      <c r="F14" s="21" t="n"/>
      <c r="G14" s="21" t="n"/>
      <c r="H14" s="22">
        <f>IF(OR(E14="",F14=""),"",F14-E14-N(G14))</f>
        <v/>
      </c>
      <c r="I14" s="23">
        <f>IF(H14="","",(H14-Datos!$C$14)*24)</f>
        <v/>
      </c>
    </row>
    <row r="15">
      <c r="B15" s="19" t="n">
        <v>46064</v>
      </c>
      <c r="C15" s="20">
        <f>CHOOSE(WEEKDAY(B15,2),"lunes","martes","miércoles","jueves","viernes","sábado","domingo")</f>
        <v/>
      </c>
      <c r="D15" s="10" t="n"/>
      <c r="E15" s="21" t="n"/>
      <c r="F15" s="21" t="n"/>
      <c r="G15" s="21" t="n"/>
      <c r="H15" s="22">
        <f>IF(OR(E15="",F15=""),"",F15-E15-N(G15))</f>
        <v/>
      </c>
      <c r="I15" s="23">
        <f>IF(H15="","",(H15-Datos!$C$14)*24)</f>
        <v/>
      </c>
    </row>
    <row r="16">
      <c r="B16" s="19" t="n">
        <v>46065</v>
      </c>
      <c r="C16" s="20">
        <f>CHOOSE(WEEKDAY(B16,2),"lunes","martes","miércoles","jueves","viernes","sábado","domingo")</f>
        <v/>
      </c>
      <c r="D16" s="10" t="n"/>
      <c r="E16" s="21" t="n"/>
      <c r="F16" s="21" t="n"/>
      <c r="G16" s="21" t="n"/>
      <c r="H16" s="22">
        <f>IF(OR(E16="",F16=""),"",F16-E16-N(G16))</f>
        <v/>
      </c>
      <c r="I16" s="23">
        <f>IF(H16="","",(H16-Datos!$C$14)*24)</f>
        <v/>
      </c>
      <c r="K16" s="8" t="inlineStr">
        <is>
          <t>Solo se rellenan las celdas ámbar.</t>
        </is>
      </c>
    </row>
    <row r="17">
      <c r="B17" s="19" t="n">
        <v>46066</v>
      </c>
      <c r="C17" s="20">
        <f>CHOOSE(WEEKDAY(B17,2),"lunes","martes","miércoles","jueves","viernes","sábado","domingo")</f>
        <v/>
      </c>
      <c r="D17" s="10" t="n"/>
      <c r="E17" s="21" t="n"/>
      <c r="F17" s="21" t="n"/>
      <c r="G17" s="21" t="n"/>
      <c r="H17" s="22">
        <f>IF(OR(E17="",F17=""),"",F17-E17-N(G17))</f>
        <v/>
      </c>
      <c r="I17" s="23">
        <f>IF(H17="","",(H17-Datos!$C$14)*24)</f>
        <v/>
      </c>
      <c r="K17" s="8" t="inlineStr">
        <is>
          <t>Las azules están calculadas.</t>
        </is>
      </c>
    </row>
    <row r="18">
      <c r="B18" s="26" t="n">
        <v>46067</v>
      </c>
      <c r="C18" s="27">
        <f>CHOOSE(WEEKDAY(B18,2),"lunes","martes","miércoles","jueves","viernes","sábado","domingo")</f>
        <v/>
      </c>
      <c r="D18" s="10" t="n"/>
      <c r="E18" s="21" t="n"/>
      <c r="F18" s="21" t="n"/>
      <c r="G18" s="21" t="n"/>
      <c r="H18" s="28">
        <f>IF(OR(E18="",F18=""),"",F18-E18-N(G18))</f>
        <v/>
      </c>
      <c r="I18" s="29">
        <f>IF(H18="","",(H18-Datos!$C$14)*24)</f>
        <v/>
      </c>
    </row>
    <row r="19">
      <c r="B19" s="26" t="n">
        <v>46068</v>
      </c>
      <c r="C19" s="27">
        <f>CHOOSE(WEEKDAY(B19,2),"lunes","martes","miércoles","jueves","viernes","sábado","domingo")</f>
        <v/>
      </c>
      <c r="D19" s="10" t="n"/>
      <c r="E19" s="21" t="n"/>
      <c r="F19" s="21" t="n"/>
      <c r="G19" s="21" t="n"/>
      <c r="H19" s="28">
        <f>IF(OR(E19="",F19=""),"",F19-E19-N(G19))</f>
        <v/>
      </c>
      <c r="I19" s="29">
        <f>IF(H19="","",(H19-Datos!$C$14)*24)</f>
        <v/>
      </c>
      <c r="K19" s="15" t="inlineStr">
        <is>
          <t>Gest Peritia · www.gestperitia.com</t>
        </is>
      </c>
    </row>
    <row r="20">
      <c r="B20" s="19" t="n">
        <v>46069</v>
      </c>
      <c r="C20" s="20">
        <f>CHOOSE(WEEKDAY(B20,2),"lunes","martes","miércoles","jueves","viernes","sábado","domingo")</f>
        <v/>
      </c>
      <c r="D20" s="10" t="n"/>
      <c r="E20" s="21" t="n"/>
      <c r="F20" s="21" t="n"/>
      <c r="G20" s="21" t="n"/>
      <c r="H20" s="22">
        <f>IF(OR(E20="",F20=""),"",F20-E20-N(G20))</f>
        <v/>
      </c>
      <c r="I20" s="23">
        <f>IF(H20="","",(H20-Datos!$C$14)*24)</f>
        <v/>
      </c>
    </row>
    <row r="21">
      <c r="B21" s="19" t="n">
        <v>46070</v>
      </c>
      <c r="C21" s="20">
        <f>CHOOSE(WEEKDAY(B21,2),"lunes","martes","miércoles","jueves","viernes","sábado","domingo")</f>
        <v/>
      </c>
      <c r="D21" s="10" t="n"/>
      <c r="E21" s="21" t="n"/>
      <c r="F21" s="21" t="n"/>
      <c r="G21" s="21" t="n"/>
      <c r="H21" s="22">
        <f>IF(OR(E21="",F21=""),"",F21-E21-N(G21))</f>
        <v/>
      </c>
      <c r="I21" s="23">
        <f>IF(H21="","",(H21-Datos!$C$14)*24)</f>
        <v/>
      </c>
    </row>
    <row r="22">
      <c r="B22" s="19" t="n">
        <v>46071</v>
      </c>
      <c r="C22" s="20">
        <f>CHOOSE(WEEKDAY(B22,2),"lunes","martes","miércoles","jueves","viernes","sábado","domingo")</f>
        <v/>
      </c>
      <c r="D22" s="10" t="n"/>
      <c r="E22" s="21" t="n"/>
      <c r="F22" s="21" t="n"/>
      <c r="G22" s="21" t="n"/>
      <c r="H22" s="22">
        <f>IF(OR(E22="",F22=""),"",F22-E22-N(G22))</f>
        <v/>
      </c>
      <c r="I22" s="23">
        <f>IF(H22="","",(H22-Datos!$C$14)*24)</f>
        <v/>
      </c>
    </row>
    <row r="23">
      <c r="B23" s="19" t="n">
        <v>46072</v>
      </c>
      <c r="C23" s="20">
        <f>CHOOSE(WEEKDAY(B23,2),"lunes","martes","miércoles","jueves","viernes","sábado","domingo")</f>
        <v/>
      </c>
      <c r="D23" s="10" t="n"/>
      <c r="E23" s="21" t="n"/>
      <c r="F23" s="21" t="n"/>
      <c r="G23" s="21" t="n"/>
      <c r="H23" s="22">
        <f>IF(OR(E23="",F23=""),"",F23-E23-N(G23))</f>
        <v/>
      </c>
      <c r="I23" s="23">
        <f>IF(H23="","",(H23-Datos!$C$14)*24)</f>
        <v/>
      </c>
    </row>
    <row r="24">
      <c r="B24" s="19" t="n">
        <v>46073</v>
      </c>
      <c r="C24" s="20">
        <f>CHOOSE(WEEKDAY(B24,2),"lunes","martes","miércoles","jueves","viernes","sábado","domingo")</f>
        <v/>
      </c>
      <c r="D24" s="10" t="n"/>
      <c r="E24" s="21" t="n"/>
      <c r="F24" s="21" t="n"/>
      <c r="G24" s="21" t="n"/>
      <c r="H24" s="22">
        <f>IF(OR(E24="",F24=""),"",F24-E24-N(G24))</f>
        <v/>
      </c>
      <c r="I24" s="23">
        <f>IF(H24="","",(H24-Datos!$C$14)*24)</f>
        <v/>
      </c>
    </row>
    <row r="25">
      <c r="B25" s="26" t="n">
        <v>46074</v>
      </c>
      <c r="C25" s="27">
        <f>CHOOSE(WEEKDAY(B25,2),"lunes","martes","miércoles","jueves","viernes","sábado","domingo")</f>
        <v/>
      </c>
      <c r="D25" s="10" t="n"/>
      <c r="E25" s="21" t="n"/>
      <c r="F25" s="21" t="n"/>
      <c r="G25" s="21" t="n"/>
      <c r="H25" s="28">
        <f>IF(OR(E25="",F25=""),"",F25-E25-N(G25))</f>
        <v/>
      </c>
      <c r="I25" s="29">
        <f>IF(H25="","",(H25-Datos!$C$14)*24)</f>
        <v/>
      </c>
    </row>
    <row r="26">
      <c r="B26" s="26" t="n">
        <v>46075</v>
      </c>
      <c r="C26" s="27">
        <f>CHOOSE(WEEKDAY(B26,2),"lunes","martes","miércoles","jueves","viernes","sábado","domingo")</f>
        <v/>
      </c>
      <c r="D26" s="10" t="n"/>
      <c r="E26" s="21" t="n"/>
      <c r="F26" s="21" t="n"/>
      <c r="G26" s="21" t="n"/>
      <c r="H26" s="28">
        <f>IF(OR(E26="",F26=""),"",F26-E26-N(G26))</f>
        <v/>
      </c>
      <c r="I26" s="29">
        <f>IF(H26="","",(H26-Datos!$C$14)*24)</f>
        <v/>
      </c>
    </row>
    <row r="27">
      <c r="B27" s="19" t="n">
        <v>46076</v>
      </c>
      <c r="C27" s="20">
        <f>CHOOSE(WEEKDAY(B27,2),"lunes","martes","miércoles","jueves","viernes","sábado","domingo")</f>
        <v/>
      </c>
      <c r="D27" s="10" t="n"/>
      <c r="E27" s="21" t="n"/>
      <c r="F27" s="21" t="n"/>
      <c r="G27" s="21" t="n"/>
      <c r="H27" s="22">
        <f>IF(OR(E27="",F27=""),"",F27-E27-N(G27))</f>
        <v/>
      </c>
      <c r="I27" s="23">
        <f>IF(H27="","",(H27-Datos!$C$14)*24)</f>
        <v/>
      </c>
    </row>
    <row r="28">
      <c r="B28" s="19" t="n">
        <v>46077</v>
      </c>
      <c r="C28" s="20">
        <f>CHOOSE(WEEKDAY(B28,2),"lunes","martes","miércoles","jueves","viernes","sábado","domingo")</f>
        <v/>
      </c>
      <c r="D28" s="10" t="n"/>
      <c r="E28" s="21" t="n"/>
      <c r="F28" s="21" t="n"/>
      <c r="G28" s="21" t="n"/>
      <c r="H28" s="22">
        <f>IF(OR(E28="",F28=""),"",F28-E28-N(G28))</f>
        <v/>
      </c>
      <c r="I28" s="23">
        <f>IF(H28="","",(H28-Datos!$C$14)*24)</f>
        <v/>
      </c>
    </row>
    <row r="29">
      <c r="B29" s="19" t="n">
        <v>46078</v>
      </c>
      <c r="C29" s="20">
        <f>CHOOSE(WEEKDAY(B29,2),"lunes","martes","miércoles","jueves","viernes","sábado","domingo")</f>
        <v/>
      </c>
      <c r="D29" s="10" t="n"/>
      <c r="E29" s="21" t="n"/>
      <c r="F29" s="21" t="n"/>
      <c r="G29" s="21" t="n"/>
      <c r="H29" s="22">
        <f>IF(OR(E29="",F29=""),"",F29-E29-N(G29))</f>
        <v/>
      </c>
      <c r="I29" s="23">
        <f>IF(H29="","",(H29-Datos!$C$14)*24)</f>
        <v/>
      </c>
    </row>
    <row r="30">
      <c r="B30" s="19" t="n">
        <v>46079</v>
      </c>
      <c r="C30" s="20">
        <f>CHOOSE(WEEKDAY(B30,2),"lunes","martes","miércoles","jueves","viernes","sábado","domingo")</f>
        <v/>
      </c>
      <c r="D30" s="10" t="n"/>
      <c r="E30" s="21" t="n"/>
      <c r="F30" s="21" t="n"/>
      <c r="G30" s="21" t="n"/>
      <c r="H30" s="22">
        <f>IF(OR(E30="",F30=""),"",F30-E30-N(G30))</f>
        <v/>
      </c>
      <c r="I30" s="23">
        <f>IF(H30="","",(H30-Datos!$C$14)*24)</f>
        <v/>
      </c>
    </row>
    <row r="31">
      <c r="B31" s="19" t="n">
        <v>46080</v>
      </c>
      <c r="C31" s="20">
        <f>CHOOSE(WEEKDAY(B31,2),"lunes","martes","miércoles","jueves","viernes","sábado","domingo")</f>
        <v/>
      </c>
      <c r="D31" s="10" t="n"/>
      <c r="E31" s="21" t="n"/>
      <c r="F31" s="21" t="n"/>
      <c r="G31" s="21" t="n"/>
      <c r="H31" s="22">
        <f>IF(OR(E31="",F31=""),"",F31-E31-N(G31))</f>
        <v/>
      </c>
      <c r="I31" s="23">
        <f>IF(H31="","",(H31-Datos!$C$14)*24)</f>
        <v/>
      </c>
    </row>
    <row r="32">
      <c r="B32" s="26" t="n">
        <v>46081</v>
      </c>
      <c r="C32" s="27">
        <f>CHOOSE(WEEKDAY(B32,2),"lunes","martes","miércoles","jueves","viernes","sábado","domingo")</f>
        <v/>
      </c>
      <c r="D32" s="10" t="n"/>
      <c r="E32" s="21" t="n"/>
      <c r="F32" s="21" t="n"/>
      <c r="G32" s="21" t="n"/>
      <c r="H32" s="28">
        <f>IF(OR(E32="",F32=""),"",F32-E32-N(G32))</f>
        <v/>
      </c>
      <c r="I32" s="29">
        <f>IF(H32="","",(H32-Datos!$C$14)*24)</f>
        <v/>
      </c>
    </row>
    <row r="34">
      <c r="B34" s="14" t="inlineStr">
        <is>
          <t>TOTAL DEL MES</t>
        </is>
      </c>
      <c r="H34" s="25">
        <f>SUM(H5:H32)</f>
        <v/>
      </c>
      <c r="I34" s="30">
        <f>SUM(I5:I32)</f>
        <v/>
      </c>
    </row>
  </sheetData>
  <mergeCells count="1">
    <mergeCell ref="B34:G34"/>
  </mergeCells>
  <dataValidations count="1">
    <dataValidation sqref="D5:D32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L3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7" t="inlineStr">
        <is>
          <t>Marzo — registro diario de jornada</t>
        </is>
      </c>
    </row>
    <row r="2">
      <c r="B2" s="8">
        <f>Datos!$C$5&amp;"  ·  "&amp;Datos!$C$7</f>
        <v/>
      </c>
    </row>
    <row r="4" ht="30" customHeight="1">
      <c r="B4" s="16" t="inlineStr">
        <is>
          <t>Fecha</t>
        </is>
      </c>
      <c r="C4" s="16" t="inlineStr">
        <is>
          <t>Día</t>
        </is>
      </c>
      <c r="D4" s="16" t="inlineStr">
        <is>
          <t>Incidencia</t>
        </is>
      </c>
      <c r="E4" s="16" t="inlineStr">
        <is>
          <t>Entrada</t>
        </is>
      </c>
      <c r="F4" s="16" t="inlineStr">
        <is>
          <t>Salida</t>
        </is>
      </c>
      <c r="G4" s="16" t="inlineStr">
        <is>
          <t>Pausa no computable</t>
        </is>
      </c>
      <c r="H4" s="16" t="inlineStr">
        <is>
          <t>Horas trabajadas</t>
        </is>
      </c>
      <c r="I4" s="16" t="inlineStr">
        <is>
          <t>Diferencia (h)</t>
        </is>
      </c>
      <c r="K4" s="17" t="inlineStr">
        <is>
          <t>Resumen del mes</t>
        </is>
      </c>
      <c r="L4" s="18" t="n"/>
    </row>
    <row r="5">
      <c r="B5" s="26" t="n">
        <v>46082</v>
      </c>
      <c r="C5" s="27">
        <f>CHOOSE(WEEKDAY(B5,2),"lunes","martes","miércoles","jueves","viernes","sábado","domingo")</f>
        <v/>
      </c>
      <c r="D5" s="10" t="n"/>
      <c r="E5" s="21" t="n"/>
      <c r="F5" s="21" t="n"/>
      <c r="G5" s="21" t="n"/>
      <c r="H5" s="28">
        <f>IF(OR(E5="",F5=""),"",F5-E5-N(G5))</f>
        <v/>
      </c>
      <c r="I5" s="29">
        <f>IF(H5="","",(H5-Datos!$C$14)*24)</f>
        <v/>
      </c>
      <c r="K5" s="24" t="inlineStr">
        <is>
          <t>Jornada semanal de contrato</t>
        </is>
      </c>
      <c r="L5" s="25">
        <f>Datos!$C$11</f>
        <v/>
      </c>
    </row>
    <row r="6">
      <c r="B6" s="19" t="n">
        <v>46083</v>
      </c>
      <c r="C6" s="20">
        <f>CHOOSE(WEEKDAY(B6,2),"lunes","martes","miércoles","jueves","viernes","sábado","domingo")</f>
        <v/>
      </c>
      <c r="D6" s="10" t="n"/>
      <c r="E6" s="21" t="n"/>
      <c r="F6" s="21" t="n"/>
      <c r="G6" s="21" t="n"/>
      <c r="H6" s="22">
        <f>IF(OR(E6="",F6=""),"",F6-E6-N(G6))</f>
        <v/>
      </c>
      <c r="I6" s="23">
        <f>IF(H6="","",(H6-Datos!$C$14)*24)</f>
        <v/>
      </c>
      <c r="K6" s="24" t="inlineStr">
        <is>
          <t>Jornada diaria de contrato</t>
        </is>
      </c>
      <c r="L6" s="25">
        <f>Datos!$C$14</f>
        <v/>
      </c>
    </row>
    <row r="7">
      <c r="B7" s="19" t="n">
        <v>46084</v>
      </c>
      <c r="C7" s="20">
        <f>CHOOSE(WEEKDAY(B7,2),"lunes","martes","miércoles","jueves","viernes","sábado","domingo")</f>
        <v/>
      </c>
      <c r="D7" s="10" t="n"/>
      <c r="E7" s="21" t="n"/>
      <c r="F7" s="21" t="n"/>
      <c r="G7" s="21" t="n"/>
      <c r="H7" s="22">
        <f>IF(OR(E7="",F7=""),"",F7-E7-N(G7))</f>
        <v/>
      </c>
      <c r="I7" s="23">
        <f>IF(H7="","",(H7-Datos!$C$14)*24)</f>
        <v/>
      </c>
      <c r="K7" s="24" t="inlineStr">
        <is>
          <t>Horas trabajadas en el mes</t>
        </is>
      </c>
      <c r="L7" s="25">
        <f>SUM(H5:H35)</f>
        <v/>
      </c>
    </row>
    <row r="8">
      <c r="B8" s="19" t="n">
        <v>46085</v>
      </c>
      <c r="C8" s="20">
        <f>CHOOSE(WEEKDAY(B8,2),"lunes","martes","miércoles","jueves","viernes","sábado","domingo")</f>
        <v/>
      </c>
      <c r="D8" s="10" t="n"/>
      <c r="E8" s="21" t="n"/>
      <c r="F8" s="21" t="n"/>
      <c r="G8" s="21" t="n"/>
      <c r="H8" s="22">
        <f>IF(OR(E8="",F8=""),"",F8-E8-N(G8))</f>
        <v/>
      </c>
      <c r="I8" s="23">
        <f>IF(H8="","",(H8-Datos!$C$14)*24)</f>
        <v/>
      </c>
      <c r="K8" s="24" t="inlineStr">
        <is>
          <t>Horas de más / de menos</t>
        </is>
      </c>
      <c r="L8" s="30">
        <f>SUM(I5:I35)</f>
        <v/>
      </c>
    </row>
    <row r="9">
      <c r="B9" s="19" t="n">
        <v>46086</v>
      </c>
      <c r="C9" s="20">
        <f>CHOOSE(WEEKDAY(B9,2),"lunes","martes","miércoles","jueves","viernes","sábado","domingo")</f>
        <v/>
      </c>
      <c r="D9" s="10" t="n"/>
      <c r="E9" s="21" t="n"/>
      <c r="F9" s="21" t="n"/>
      <c r="G9" s="21" t="n"/>
      <c r="H9" s="22">
        <f>IF(OR(E9="",F9=""),"",F9-E9-N(G9))</f>
        <v/>
      </c>
      <c r="I9" s="23">
        <f>IF(H9="","",(H9-Datos!$C$14)*24)</f>
        <v/>
      </c>
      <c r="K9" s="24" t="inlineStr">
        <is>
          <t>Días de vacaciones</t>
        </is>
      </c>
      <c r="L9" s="31">
        <f>COUNTIF(D5:D35,"Vacaciones")</f>
        <v/>
      </c>
    </row>
    <row r="10">
      <c r="B10" s="19" t="n">
        <v>46087</v>
      </c>
      <c r="C10" s="20">
        <f>CHOOSE(WEEKDAY(B10,2),"lunes","martes","miércoles","jueves","viernes","sábado","domingo")</f>
        <v/>
      </c>
      <c r="D10" s="10" t="n"/>
      <c r="E10" s="21" t="n"/>
      <c r="F10" s="21" t="n"/>
      <c r="G10" s="21" t="n"/>
      <c r="H10" s="22">
        <f>IF(OR(E10="",F10=""),"",F10-E10-N(G10))</f>
        <v/>
      </c>
      <c r="I10" s="23">
        <f>IF(H10="","",(H10-Datos!$C$14)*24)</f>
        <v/>
      </c>
      <c r="K10" s="24" t="inlineStr">
        <is>
          <t>Días de enfermedad</t>
        </is>
      </c>
      <c r="L10" s="31">
        <f>COUNTIF(D5:D35,"Enfermedad")</f>
        <v/>
      </c>
    </row>
    <row r="11">
      <c r="B11" s="26" t="n">
        <v>46088</v>
      </c>
      <c r="C11" s="27">
        <f>CHOOSE(WEEKDAY(B11,2),"lunes","martes","miércoles","jueves","viernes","sábado","domingo")</f>
        <v/>
      </c>
      <c r="D11" s="10" t="n"/>
      <c r="E11" s="21" t="n"/>
      <c r="F11" s="21" t="n"/>
      <c r="G11" s="21" t="n"/>
      <c r="H11" s="28">
        <f>IF(OR(E11="",F11=""),"",F11-E11-N(G11))</f>
        <v/>
      </c>
      <c r="I11" s="29">
        <f>IF(H11="","",(H11-Datos!$C$14)*24)</f>
        <v/>
      </c>
      <c r="K11" s="24" t="inlineStr">
        <is>
          <t>Días de permiso retribuido</t>
        </is>
      </c>
      <c r="L11" s="31">
        <f>COUNTIF(D5:D35,"Permiso retribuido")</f>
        <v/>
      </c>
    </row>
    <row r="12">
      <c r="B12" s="26" t="n">
        <v>46089</v>
      </c>
      <c r="C12" s="27">
        <f>CHOOSE(WEEKDAY(B12,2),"lunes","martes","miércoles","jueves","viernes","sábado","domingo")</f>
        <v/>
      </c>
      <c r="D12" s="10" t="n"/>
      <c r="E12" s="21" t="n"/>
      <c r="F12" s="21" t="n"/>
      <c r="G12" s="21" t="n"/>
      <c r="H12" s="28">
        <f>IF(OR(E12="",F12=""),"",F12-E12-N(G12))</f>
        <v/>
      </c>
      <c r="I12" s="29">
        <f>IF(H12="","",(H12-Datos!$C$14)*24)</f>
        <v/>
      </c>
      <c r="K12" s="24" t="inlineStr">
        <is>
          <t>Días festivos</t>
        </is>
      </c>
      <c r="L12" s="31">
        <f>COUNTIF(D5:D35,"Festivo")</f>
        <v/>
      </c>
    </row>
    <row r="13">
      <c r="B13" s="19" t="n">
        <v>46090</v>
      </c>
      <c r="C13" s="20">
        <f>CHOOSE(WEEKDAY(B13,2),"lunes","martes","miércoles","jueves","viernes","sábado","domingo")</f>
        <v/>
      </c>
      <c r="D13" s="10" t="n"/>
      <c r="E13" s="21" t="n"/>
      <c r="F13" s="21" t="n"/>
      <c r="G13" s="21" t="n"/>
      <c r="H13" s="22">
        <f>IF(OR(E13="",F13=""),"",F13-E13-N(G13))</f>
        <v/>
      </c>
      <c r="I13" s="23">
        <f>IF(H13="","",(H13-Datos!$C$14)*24)</f>
        <v/>
      </c>
      <c r="K13" s="24" t="inlineStr">
        <is>
          <t>Días trabajados</t>
        </is>
      </c>
      <c r="L13" s="31">
        <f>COUNTIF(D5:D35,"Trabajo")</f>
        <v/>
      </c>
    </row>
    <row r="14">
      <c r="B14" s="19" t="n">
        <v>46091</v>
      </c>
      <c r="C14" s="20">
        <f>CHOOSE(WEEKDAY(B14,2),"lunes","martes","miércoles","jueves","viernes","sábado","domingo")</f>
        <v/>
      </c>
      <c r="D14" s="10" t="n"/>
      <c r="E14" s="21" t="n"/>
      <c r="F14" s="21" t="n"/>
      <c r="G14" s="21" t="n"/>
      <c r="H14" s="22">
        <f>IF(OR(E14="",F14=""),"",F14-E14-N(G14))</f>
        <v/>
      </c>
      <c r="I14" s="23">
        <f>IF(H14="","",(H14-Datos!$C$14)*24)</f>
        <v/>
      </c>
    </row>
    <row r="15">
      <c r="B15" s="19" t="n">
        <v>46092</v>
      </c>
      <c r="C15" s="20">
        <f>CHOOSE(WEEKDAY(B15,2),"lunes","martes","miércoles","jueves","viernes","sábado","domingo")</f>
        <v/>
      </c>
      <c r="D15" s="10" t="n"/>
      <c r="E15" s="21" t="n"/>
      <c r="F15" s="21" t="n"/>
      <c r="G15" s="21" t="n"/>
      <c r="H15" s="22">
        <f>IF(OR(E15="",F15=""),"",F15-E15-N(G15))</f>
        <v/>
      </c>
      <c r="I15" s="23">
        <f>IF(H15="","",(H15-Datos!$C$14)*24)</f>
        <v/>
      </c>
    </row>
    <row r="16">
      <c r="B16" s="19" t="n">
        <v>46093</v>
      </c>
      <c r="C16" s="20">
        <f>CHOOSE(WEEKDAY(B16,2),"lunes","martes","miércoles","jueves","viernes","sábado","domingo")</f>
        <v/>
      </c>
      <c r="D16" s="10" t="n"/>
      <c r="E16" s="21" t="n"/>
      <c r="F16" s="21" t="n"/>
      <c r="G16" s="21" t="n"/>
      <c r="H16" s="22">
        <f>IF(OR(E16="",F16=""),"",F16-E16-N(G16))</f>
        <v/>
      </c>
      <c r="I16" s="23">
        <f>IF(H16="","",(H16-Datos!$C$14)*24)</f>
        <v/>
      </c>
      <c r="K16" s="8" t="inlineStr">
        <is>
          <t>Solo se rellenan las celdas ámbar.</t>
        </is>
      </c>
    </row>
    <row r="17">
      <c r="B17" s="19" t="n">
        <v>46094</v>
      </c>
      <c r="C17" s="20">
        <f>CHOOSE(WEEKDAY(B17,2),"lunes","martes","miércoles","jueves","viernes","sábado","domingo")</f>
        <v/>
      </c>
      <c r="D17" s="10" t="n"/>
      <c r="E17" s="21" t="n"/>
      <c r="F17" s="21" t="n"/>
      <c r="G17" s="21" t="n"/>
      <c r="H17" s="22">
        <f>IF(OR(E17="",F17=""),"",F17-E17-N(G17))</f>
        <v/>
      </c>
      <c r="I17" s="23">
        <f>IF(H17="","",(H17-Datos!$C$14)*24)</f>
        <v/>
      </c>
      <c r="K17" s="8" t="inlineStr">
        <is>
          <t>Las azules están calculadas.</t>
        </is>
      </c>
    </row>
    <row r="18">
      <c r="B18" s="26" t="n">
        <v>46095</v>
      </c>
      <c r="C18" s="27">
        <f>CHOOSE(WEEKDAY(B18,2),"lunes","martes","miércoles","jueves","viernes","sábado","domingo")</f>
        <v/>
      </c>
      <c r="D18" s="10" t="n"/>
      <c r="E18" s="21" t="n"/>
      <c r="F18" s="21" t="n"/>
      <c r="G18" s="21" t="n"/>
      <c r="H18" s="28">
        <f>IF(OR(E18="",F18=""),"",F18-E18-N(G18))</f>
        <v/>
      </c>
      <c r="I18" s="29">
        <f>IF(H18="","",(H18-Datos!$C$14)*24)</f>
        <v/>
      </c>
    </row>
    <row r="19">
      <c r="B19" s="26" t="n">
        <v>46096</v>
      </c>
      <c r="C19" s="27">
        <f>CHOOSE(WEEKDAY(B19,2),"lunes","martes","miércoles","jueves","viernes","sábado","domingo")</f>
        <v/>
      </c>
      <c r="D19" s="10" t="n"/>
      <c r="E19" s="21" t="n"/>
      <c r="F19" s="21" t="n"/>
      <c r="G19" s="21" t="n"/>
      <c r="H19" s="28">
        <f>IF(OR(E19="",F19=""),"",F19-E19-N(G19))</f>
        <v/>
      </c>
      <c r="I19" s="29">
        <f>IF(H19="","",(H19-Datos!$C$14)*24)</f>
        <v/>
      </c>
      <c r="K19" s="15" t="inlineStr">
        <is>
          <t>Gest Peritia · www.gestperitia.com</t>
        </is>
      </c>
    </row>
    <row r="20">
      <c r="B20" s="19" t="n">
        <v>46097</v>
      </c>
      <c r="C20" s="20">
        <f>CHOOSE(WEEKDAY(B20,2),"lunes","martes","miércoles","jueves","viernes","sábado","domingo")</f>
        <v/>
      </c>
      <c r="D20" s="10" t="n"/>
      <c r="E20" s="21" t="n"/>
      <c r="F20" s="21" t="n"/>
      <c r="G20" s="21" t="n"/>
      <c r="H20" s="22">
        <f>IF(OR(E20="",F20=""),"",F20-E20-N(G20))</f>
        <v/>
      </c>
      <c r="I20" s="23">
        <f>IF(H20="","",(H20-Datos!$C$14)*24)</f>
        <v/>
      </c>
    </row>
    <row r="21">
      <c r="B21" s="19" t="n">
        <v>46098</v>
      </c>
      <c r="C21" s="20">
        <f>CHOOSE(WEEKDAY(B21,2),"lunes","martes","miércoles","jueves","viernes","sábado","domingo")</f>
        <v/>
      </c>
      <c r="D21" s="10" t="n"/>
      <c r="E21" s="21" t="n"/>
      <c r="F21" s="21" t="n"/>
      <c r="G21" s="21" t="n"/>
      <c r="H21" s="22">
        <f>IF(OR(E21="",F21=""),"",F21-E21-N(G21))</f>
        <v/>
      </c>
      <c r="I21" s="23">
        <f>IF(H21="","",(H21-Datos!$C$14)*24)</f>
        <v/>
      </c>
    </row>
    <row r="22">
      <c r="B22" s="19" t="n">
        <v>46099</v>
      </c>
      <c r="C22" s="20">
        <f>CHOOSE(WEEKDAY(B22,2),"lunes","martes","miércoles","jueves","viernes","sábado","domingo")</f>
        <v/>
      </c>
      <c r="D22" s="10" t="n"/>
      <c r="E22" s="21" t="n"/>
      <c r="F22" s="21" t="n"/>
      <c r="G22" s="21" t="n"/>
      <c r="H22" s="22">
        <f>IF(OR(E22="",F22=""),"",F22-E22-N(G22))</f>
        <v/>
      </c>
      <c r="I22" s="23">
        <f>IF(H22="","",(H22-Datos!$C$14)*24)</f>
        <v/>
      </c>
    </row>
    <row r="23">
      <c r="B23" s="19" t="n">
        <v>46100</v>
      </c>
      <c r="C23" s="20">
        <f>CHOOSE(WEEKDAY(B23,2),"lunes","martes","miércoles","jueves","viernes","sábado","domingo")</f>
        <v/>
      </c>
      <c r="D23" s="10" t="n"/>
      <c r="E23" s="21" t="n"/>
      <c r="F23" s="21" t="n"/>
      <c r="G23" s="21" t="n"/>
      <c r="H23" s="22">
        <f>IF(OR(E23="",F23=""),"",F23-E23-N(G23))</f>
        <v/>
      </c>
      <c r="I23" s="23">
        <f>IF(H23="","",(H23-Datos!$C$14)*24)</f>
        <v/>
      </c>
    </row>
    <row r="24">
      <c r="B24" s="19" t="n">
        <v>46101</v>
      </c>
      <c r="C24" s="20">
        <f>CHOOSE(WEEKDAY(B24,2),"lunes","martes","miércoles","jueves","viernes","sábado","domingo")</f>
        <v/>
      </c>
      <c r="D24" s="10" t="n"/>
      <c r="E24" s="21" t="n"/>
      <c r="F24" s="21" t="n"/>
      <c r="G24" s="21" t="n"/>
      <c r="H24" s="22">
        <f>IF(OR(E24="",F24=""),"",F24-E24-N(G24))</f>
        <v/>
      </c>
      <c r="I24" s="23">
        <f>IF(H24="","",(H24-Datos!$C$14)*24)</f>
        <v/>
      </c>
    </row>
    <row r="25">
      <c r="B25" s="26" t="n">
        <v>46102</v>
      </c>
      <c r="C25" s="27">
        <f>CHOOSE(WEEKDAY(B25,2),"lunes","martes","miércoles","jueves","viernes","sábado","domingo")</f>
        <v/>
      </c>
      <c r="D25" s="10" t="n"/>
      <c r="E25" s="21" t="n"/>
      <c r="F25" s="21" t="n"/>
      <c r="G25" s="21" t="n"/>
      <c r="H25" s="28">
        <f>IF(OR(E25="",F25=""),"",F25-E25-N(G25))</f>
        <v/>
      </c>
      <c r="I25" s="29">
        <f>IF(H25="","",(H25-Datos!$C$14)*24)</f>
        <v/>
      </c>
    </row>
    <row r="26">
      <c r="B26" s="26" t="n">
        <v>46103</v>
      </c>
      <c r="C26" s="27">
        <f>CHOOSE(WEEKDAY(B26,2),"lunes","martes","miércoles","jueves","viernes","sábado","domingo")</f>
        <v/>
      </c>
      <c r="D26" s="10" t="n"/>
      <c r="E26" s="21" t="n"/>
      <c r="F26" s="21" t="n"/>
      <c r="G26" s="21" t="n"/>
      <c r="H26" s="28">
        <f>IF(OR(E26="",F26=""),"",F26-E26-N(G26))</f>
        <v/>
      </c>
      <c r="I26" s="29">
        <f>IF(H26="","",(H26-Datos!$C$14)*24)</f>
        <v/>
      </c>
    </row>
    <row r="27">
      <c r="B27" s="19" t="n">
        <v>46104</v>
      </c>
      <c r="C27" s="20">
        <f>CHOOSE(WEEKDAY(B27,2),"lunes","martes","miércoles","jueves","viernes","sábado","domingo")</f>
        <v/>
      </c>
      <c r="D27" s="10" t="n"/>
      <c r="E27" s="21" t="n"/>
      <c r="F27" s="21" t="n"/>
      <c r="G27" s="21" t="n"/>
      <c r="H27" s="22">
        <f>IF(OR(E27="",F27=""),"",F27-E27-N(G27))</f>
        <v/>
      </c>
      <c r="I27" s="23">
        <f>IF(H27="","",(H27-Datos!$C$14)*24)</f>
        <v/>
      </c>
    </row>
    <row r="28">
      <c r="B28" s="19" t="n">
        <v>46105</v>
      </c>
      <c r="C28" s="20">
        <f>CHOOSE(WEEKDAY(B28,2),"lunes","martes","miércoles","jueves","viernes","sábado","domingo")</f>
        <v/>
      </c>
      <c r="D28" s="10" t="n"/>
      <c r="E28" s="21" t="n"/>
      <c r="F28" s="21" t="n"/>
      <c r="G28" s="21" t="n"/>
      <c r="H28" s="22">
        <f>IF(OR(E28="",F28=""),"",F28-E28-N(G28))</f>
        <v/>
      </c>
      <c r="I28" s="23">
        <f>IF(H28="","",(H28-Datos!$C$14)*24)</f>
        <v/>
      </c>
    </row>
    <row r="29">
      <c r="B29" s="19" t="n">
        <v>46106</v>
      </c>
      <c r="C29" s="20">
        <f>CHOOSE(WEEKDAY(B29,2),"lunes","martes","miércoles","jueves","viernes","sábado","domingo")</f>
        <v/>
      </c>
      <c r="D29" s="10" t="n"/>
      <c r="E29" s="21" t="n"/>
      <c r="F29" s="21" t="n"/>
      <c r="G29" s="21" t="n"/>
      <c r="H29" s="22">
        <f>IF(OR(E29="",F29=""),"",F29-E29-N(G29))</f>
        <v/>
      </c>
      <c r="I29" s="23">
        <f>IF(H29="","",(H29-Datos!$C$14)*24)</f>
        <v/>
      </c>
    </row>
    <row r="30">
      <c r="B30" s="19" t="n">
        <v>46107</v>
      </c>
      <c r="C30" s="20">
        <f>CHOOSE(WEEKDAY(B30,2),"lunes","martes","miércoles","jueves","viernes","sábado","domingo")</f>
        <v/>
      </c>
      <c r="D30" s="10" t="n"/>
      <c r="E30" s="21" t="n"/>
      <c r="F30" s="21" t="n"/>
      <c r="G30" s="21" t="n"/>
      <c r="H30" s="22">
        <f>IF(OR(E30="",F30=""),"",F30-E30-N(G30))</f>
        <v/>
      </c>
      <c r="I30" s="23">
        <f>IF(H30="","",(H30-Datos!$C$14)*24)</f>
        <v/>
      </c>
    </row>
    <row r="31">
      <c r="B31" s="19" t="n">
        <v>46108</v>
      </c>
      <c r="C31" s="20">
        <f>CHOOSE(WEEKDAY(B31,2),"lunes","martes","miércoles","jueves","viernes","sábado","domingo")</f>
        <v/>
      </c>
      <c r="D31" s="10" t="n"/>
      <c r="E31" s="21" t="n"/>
      <c r="F31" s="21" t="n"/>
      <c r="G31" s="21" t="n"/>
      <c r="H31" s="22">
        <f>IF(OR(E31="",F31=""),"",F31-E31-N(G31))</f>
        <v/>
      </c>
      <c r="I31" s="23">
        <f>IF(H31="","",(H31-Datos!$C$14)*24)</f>
        <v/>
      </c>
    </row>
    <row r="32">
      <c r="B32" s="26" t="n">
        <v>46109</v>
      </c>
      <c r="C32" s="27">
        <f>CHOOSE(WEEKDAY(B32,2),"lunes","martes","miércoles","jueves","viernes","sábado","domingo")</f>
        <v/>
      </c>
      <c r="D32" s="10" t="n"/>
      <c r="E32" s="21" t="n"/>
      <c r="F32" s="21" t="n"/>
      <c r="G32" s="21" t="n"/>
      <c r="H32" s="28">
        <f>IF(OR(E32="",F32=""),"",F32-E32-N(G32))</f>
        <v/>
      </c>
      <c r="I32" s="29">
        <f>IF(H32="","",(H32-Datos!$C$14)*24)</f>
        <v/>
      </c>
    </row>
    <row r="33">
      <c r="B33" s="26" t="n">
        <v>46110</v>
      </c>
      <c r="C33" s="27">
        <f>CHOOSE(WEEKDAY(B33,2),"lunes","martes","miércoles","jueves","viernes","sábado","domingo")</f>
        <v/>
      </c>
      <c r="D33" s="10" t="n"/>
      <c r="E33" s="21" t="n"/>
      <c r="F33" s="21" t="n"/>
      <c r="G33" s="21" t="n"/>
      <c r="H33" s="28">
        <f>IF(OR(E33="",F33=""),"",F33-E33-N(G33))</f>
        <v/>
      </c>
      <c r="I33" s="29">
        <f>IF(H33="","",(H33-Datos!$C$14)*24)</f>
        <v/>
      </c>
    </row>
    <row r="34">
      <c r="B34" s="19" t="n">
        <v>46111</v>
      </c>
      <c r="C34" s="20">
        <f>CHOOSE(WEEKDAY(B34,2),"lunes","martes","miércoles","jueves","viernes","sábado","domingo")</f>
        <v/>
      </c>
      <c r="D34" s="10" t="n"/>
      <c r="E34" s="21" t="n"/>
      <c r="F34" s="21" t="n"/>
      <c r="G34" s="21" t="n"/>
      <c r="H34" s="22">
        <f>IF(OR(E34="",F34=""),"",F34-E34-N(G34))</f>
        <v/>
      </c>
      <c r="I34" s="23">
        <f>IF(H34="","",(H34-Datos!$C$14)*24)</f>
        <v/>
      </c>
    </row>
    <row r="35">
      <c r="B35" s="19" t="n">
        <v>46112</v>
      </c>
      <c r="C35" s="20">
        <f>CHOOSE(WEEKDAY(B35,2),"lunes","martes","miércoles","jueves","viernes","sábado","domingo")</f>
        <v/>
      </c>
      <c r="D35" s="10" t="n"/>
      <c r="E35" s="21" t="n"/>
      <c r="F35" s="21" t="n"/>
      <c r="G35" s="21" t="n"/>
      <c r="H35" s="22">
        <f>IF(OR(E35="",F35=""),"",F35-E35-N(G35))</f>
        <v/>
      </c>
      <c r="I35" s="23">
        <f>IF(H35="","",(H35-Datos!$C$14)*24)</f>
        <v/>
      </c>
    </row>
    <row r="37">
      <c r="B37" s="14" t="inlineStr">
        <is>
          <t>TOTAL DEL MES</t>
        </is>
      </c>
      <c r="H37" s="25">
        <f>SUM(H5:H35)</f>
        <v/>
      </c>
      <c r="I37" s="30">
        <f>SUM(I5:I35)</f>
        <v/>
      </c>
    </row>
  </sheetData>
  <mergeCells count="1">
    <mergeCell ref="B37:G37"/>
  </mergeCells>
  <dataValidations count="1">
    <dataValidation sqref="D5:D35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1:L3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7" t="inlineStr">
        <is>
          <t>Abril — registro diario de jornada</t>
        </is>
      </c>
    </row>
    <row r="2">
      <c r="B2" s="8">
        <f>Datos!$C$5&amp;"  ·  "&amp;Datos!$C$7</f>
        <v/>
      </c>
    </row>
    <row r="4" ht="30" customHeight="1">
      <c r="B4" s="16" t="inlineStr">
        <is>
          <t>Fecha</t>
        </is>
      </c>
      <c r="C4" s="16" t="inlineStr">
        <is>
          <t>Día</t>
        </is>
      </c>
      <c r="D4" s="16" t="inlineStr">
        <is>
          <t>Incidencia</t>
        </is>
      </c>
      <c r="E4" s="16" t="inlineStr">
        <is>
          <t>Entrada</t>
        </is>
      </c>
      <c r="F4" s="16" t="inlineStr">
        <is>
          <t>Salida</t>
        </is>
      </c>
      <c r="G4" s="16" t="inlineStr">
        <is>
          <t>Pausa no computable</t>
        </is>
      </c>
      <c r="H4" s="16" t="inlineStr">
        <is>
          <t>Horas trabajadas</t>
        </is>
      </c>
      <c r="I4" s="16" t="inlineStr">
        <is>
          <t>Diferencia (h)</t>
        </is>
      </c>
      <c r="K4" s="17" t="inlineStr">
        <is>
          <t>Resumen del mes</t>
        </is>
      </c>
      <c r="L4" s="18" t="n"/>
    </row>
    <row r="5">
      <c r="B5" s="19" t="n">
        <v>46113</v>
      </c>
      <c r="C5" s="20">
        <f>CHOOSE(WEEKDAY(B5,2),"lunes","martes","miércoles","jueves","viernes","sábado","domingo")</f>
        <v/>
      </c>
      <c r="D5" s="10" t="n"/>
      <c r="E5" s="21" t="n"/>
      <c r="F5" s="21" t="n"/>
      <c r="G5" s="21" t="n"/>
      <c r="H5" s="22">
        <f>IF(OR(E5="",F5=""),"",F5-E5-N(G5))</f>
        <v/>
      </c>
      <c r="I5" s="23">
        <f>IF(H5="","",(H5-Datos!$C$14)*24)</f>
        <v/>
      </c>
      <c r="K5" s="24" t="inlineStr">
        <is>
          <t>Jornada semanal de contrato</t>
        </is>
      </c>
      <c r="L5" s="25">
        <f>Datos!$C$11</f>
        <v/>
      </c>
    </row>
    <row r="6">
      <c r="B6" s="19" t="n">
        <v>46114</v>
      </c>
      <c r="C6" s="20">
        <f>CHOOSE(WEEKDAY(B6,2),"lunes","martes","miércoles","jueves","viernes","sábado","domingo")</f>
        <v/>
      </c>
      <c r="D6" s="10" t="n"/>
      <c r="E6" s="21" t="n"/>
      <c r="F6" s="21" t="n"/>
      <c r="G6" s="21" t="n"/>
      <c r="H6" s="22">
        <f>IF(OR(E6="",F6=""),"",F6-E6-N(G6))</f>
        <v/>
      </c>
      <c r="I6" s="23">
        <f>IF(H6="","",(H6-Datos!$C$14)*24)</f>
        <v/>
      </c>
      <c r="K6" s="24" t="inlineStr">
        <is>
          <t>Jornada diaria de contrato</t>
        </is>
      </c>
      <c r="L6" s="25">
        <f>Datos!$C$14</f>
        <v/>
      </c>
    </row>
    <row r="7">
      <c r="B7" s="19" t="n">
        <v>46115</v>
      </c>
      <c r="C7" s="20">
        <f>CHOOSE(WEEKDAY(B7,2),"lunes","martes","miércoles","jueves","viernes","sábado","domingo")</f>
        <v/>
      </c>
      <c r="D7" s="10" t="n"/>
      <c r="E7" s="21" t="n"/>
      <c r="F7" s="21" t="n"/>
      <c r="G7" s="21" t="n"/>
      <c r="H7" s="22">
        <f>IF(OR(E7="",F7=""),"",F7-E7-N(G7))</f>
        <v/>
      </c>
      <c r="I7" s="23">
        <f>IF(H7="","",(H7-Datos!$C$14)*24)</f>
        <v/>
      </c>
      <c r="K7" s="24" t="inlineStr">
        <is>
          <t>Horas trabajadas en el mes</t>
        </is>
      </c>
      <c r="L7" s="25">
        <f>SUM(H5:H34)</f>
        <v/>
      </c>
    </row>
    <row r="8">
      <c r="B8" s="26" t="n">
        <v>46116</v>
      </c>
      <c r="C8" s="27">
        <f>CHOOSE(WEEKDAY(B8,2),"lunes","martes","miércoles","jueves","viernes","sábado","domingo")</f>
        <v/>
      </c>
      <c r="D8" s="10" t="n"/>
      <c r="E8" s="21" t="n"/>
      <c r="F8" s="21" t="n"/>
      <c r="G8" s="21" t="n"/>
      <c r="H8" s="28">
        <f>IF(OR(E8="",F8=""),"",F8-E8-N(G8))</f>
        <v/>
      </c>
      <c r="I8" s="29">
        <f>IF(H8="","",(H8-Datos!$C$14)*24)</f>
        <v/>
      </c>
      <c r="K8" s="24" t="inlineStr">
        <is>
          <t>Horas de más / de menos</t>
        </is>
      </c>
      <c r="L8" s="30">
        <f>SUM(I5:I34)</f>
        <v/>
      </c>
    </row>
    <row r="9">
      <c r="B9" s="26" t="n">
        <v>46117</v>
      </c>
      <c r="C9" s="27">
        <f>CHOOSE(WEEKDAY(B9,2),"lunes","martes","miércoles","jueves","viernes","sábado","domingo")</f>
        <v/>
      </c>
      <c r="D9" s="10" t="n"/>
      <c r="E9" s="21" t="n"/>
      <c r="F9" s="21" t="n"/>
      <c r="G9" s="21" t="n"/>
      <c r="H9" s="28">
        <f>IF(OR(E9="",F9=""),"",F9-E9-N(G9))</f>
        <v/>
      </c>
      <c r="I9" s="29">
        <f>IF(H9="","",(H9-Datos!$C$14)*24)</f>
        <v/>
      </c>
      <c r="K9" s="24" t="inlineStr">
        <is>
          <t>Días de vacaciones</t>
        </is>
      </c>
      <c r="L9" s="31">
        <f>COUNTIF(D5:D34,"Vacaciones")</f>
        <v/>
      </c>
    </row>
    <row r="10">
      <c r="B10" s="19" t="n">
        <v>46118</v>
      </c>
      <c r="C10" s="20">
        <f>CHOOSE(WEEKDAY(B10,2),"lunes","martes","miércoles","jueves","viernes","sábado","domingo")</f>
        <v/>
      </c>
      <c r="D10" s="10" t="n"/>
      <c r="E10" s="21" t="n"/>
      <c r="F10" s="21" t="n"/>
      <c r="G10" s="21" t="n"/>
      <c r="H10" s="22">
        <f>IF(OR(E10="",F10=""),"",F10-E10-N(G10))</f>
        <v/>
      </c>
      <c r="I10" s="23">
        <f>IF(H10="","",(H10-Datos!$C$14)*24)</f>
        <v/>
      </c>
      <c r="K10" s="24" t="inlineStr">
        <is>
          <t>Días de enfermedad</t>
        </is>
      </c>
      <c r="L10" s="31">
        <f>COUNTIF(D5:D34,"Enfermedad")</f>
        <v/>
      </c>
    </row>
    <row r="11">
      <c r="B11" s="19" t="n">
        <v>46119</v>
      </c>
      <c r="C11" s="20">
        <f>CHOOSE(WEEKDAY(B11,2),"lunes","martes","miércoles","jueves","viernes","sábado","domingo")</f>
        <v/>
      </c>
      <c r="D11" s="10" t="n"/>
      <c r="E11" s="21" t="n"/>
      <c r="F11" s="21" t="n"/>
      <c r="G11" s="21" t="n"/>
      <c r="H11" s="22">
        <f>IF(OR(E11="",F11=""),"",F11-E11-N(G11))</f>
        <v/>
      </c>
      <c r="I11" s="23">
        <f>IF(H11="","",(H11-Datos!$C$14)*24)</f>
        <v/>
      </c>
      <c r="K11" s="24" t="inlineStr">
        <is>
          <t>Días de permiso retribuido</t>
        </is>
      </c>
      <c r="L11" s="31">
        <f>COUNTIF(D5:D34,"Permiso retribuido")</f>
        <v/>
      </c>
    </row>
    <row r="12">
      <c r="B12" s="19" t="n">
        <v>46120</v>
      </c>
      <c r="C12" s="20">
        <f>CHOOSE(WEEKDAY(B12,2),"lunes","martes","miércoles","jueves","viernes","sábado","domingo")</f>
        <v/>
      </c>
      <c r="D12" s="10" t="n"/>
      <c r="E12" s="21" t="n"/>
      <c r="F12" s="21" t="n"/>
      <c r="G12" s="21" t="n"/>
      <c r="H12" s="22">
        <f>IF(OR(E12="",F12=""),"",F12-E12-N(G12))</f>
        <v/>
      </c>
      <c r="I12" s="23">
        <f>IF(H12="","",(H12-Datos!$C$14)*24)</f>
        <v/>
      </c>
      <c r="K12" s="24" t="inlineStr">
        <is>
          <t>Días festivos</t>
        </is>
      </c>
      <c r="L12" s="31">
        <f>COUNTIF(D5:D34,"Festivo")</f>
        <v/>
      </c>
    </row>
    <row r="13">
      <c r="B13" s="19" t="n">
        <v>46121</v>
      </c>
      <c r="C13" s="20">
        <f>CHOOSE(WEEKDAY(B13,2),"lunes","martes","miércoles","jueves","viernes","sábado","domingo")</f>
        <v/>
      </c>
      <c r="D13" s="10" t="n"/>
      <c r="E13" s="21" t="n"/>
      <c r="F13" s="21" t="n"/>
      <c r="G13" s="21" t="n"/>
      <c r="H13" s="22">
        <f>IF(OR(E13="",F13=""),"",F13-E13-N(G13))</f>
        <v/>
      </c>
      <c r="I13" s="23">
        <f>IF(H13="","",(H13-Datos!$C$14)*24)</f>
        <v/>
      </c>
      <c r="K13" s="24" t="inlineStr">
        <is>
          <t>Días trabajados</t>
        </is>
      </c>
      <c r="L13" s="31">
        <f>COUNTIF(D5:D34,"Trabajo")</f>
        <v/>
      </c>
    </row>
    <row r="14">
      <c r="B14" s="19" t="n">
        <v>46122</v>
      </c>
      <c r="C14" s="20">
        <f>CHOOSE(WEEKDAY(B14,2),"lunes","martes","miércoles","jueves","viernes","sábado","domingo")</f>
        <v/>
      </c>
      <c r="D14" s="10" t="n"/>
      <c r="E14" s="21" t="n"/>
      <c r="F14" s="21" t="n"/>
      <c r="G14" s="21" t="n"/>
      <c r="H14" s="22">
        <f>IF(OR(E14="",F14=""),"",F14-E14-N(G14))</f>
        <v/>
      </c>
      <c r="I14" s="23">
        <f>IF(H14="","",(H14-Datos!$C$14)*24)</f>
        <v/>
      </c>
    </row>
    <row r="15">
      <c r="B15" s="26" t="n">
        <v>46123</v>
      </c>
      <c r="C15" s="27">
        <f>CHOOSE(WEEKDAY(B15,2),"lunes","martes","miércoles","jueves","viernes","sábado","domingo")</f>
        <v/>
      </c>
      <c r="D15" s="10" t="n"/>
      <c r="E15" s="21" t="n"/>
      <c r="F15" s="21" t="n"/>
      <c r="G15" s="21" t="n"/>
      <c r="H15" s="28">
        <f>IF(OR(E15="",F15=""),"",F15-E15-N(G15))</f>
        <v/>
      </c>
      <c r="I15" s="29">
        <f>IF(H15="","",(H15-Datos!$C$14)*24)</f>
        <v/>
      </c>
    </row>
    <row r="16">
      <c r="B16" s="26" t="n">
        <v>46124</v>
      </c>
      <c r="C16" s="27">
        <f>CHOOSE(WEEKDAY(B16,2),"lunes","martes","miércoles","jueves","viernes","sábado","domingo")</f>
        <v/>
      </c>
      <c r="D16" s="10" t="n"/>
      <c r="E16" s="21" t="n"/>
      <c r="F16" s="21" t="n"/>
      <c r="G16" s="21" t="n"/>
      <c r="H16" s="28">
        <f>IF(OR(E16="",F16=""),"",F16-E16-N(G16))</f>
        <v/>
      </c>
      <c r="I16" s="29">
        <f>IF(H16="","",(H16-Datos!$C$14)*24)</f>
        <v/>
      </c>
      <c r="K16" s="8" t="inlineStr">
        <is>
          <t>Solo se rellenan las celdas ámbar.</t>
        </is>
      </c>
    </row>
    <row r="17">
      <c r="B17" s="19" t="n">
        <v>46125</v>
      </c>
      <c r="C17" s="20">
        <f>CHOOSE(WEEKDAY(B17,2),"lunes","martes","miércoles","jueves","viernes","sábado","domingo")</f>
        <v/>
      </c>
      <c r="D17" s="10" t="n"/>
      <c r="E17" s="21" t="n"/>
      <c r="F17" s="21" t="n"/>
      <c r="G17" s="21" t="n"/>
      <c r="H17" s="22">
        <f>IF(OR(E17="",F17=""),"",F17-E17-N(G17))</f>
        <v/>
      </c>
      <c r="I17" s="23">
        <f>IF(H17="","",(H17-Datos!$C$14)*24)</f>
        <v/>
      </c>
      <c r="K17" s="8" t="inlineStr">
        <is>
          <t>Las azules están calculadas.</t>
        </is>
      </c>
    </row>
    <row r="18">
      <c r="B18" s="19" t="n">
        <v>46126</v>
      </c>
      <c r="C18" s="20">
        <f>CHOOSE(WEEKDAY(B18,2),"lunes","martes","miércoles","jueves","viernes","sábado","domingo")</f>
        <v/>
      </c>
      <c r="D18" s="10" t="n"/>
      <c r="E18" s="21" t="n"/>
      <c r="F18" s="21" t="n"/>
      <c r="G18" s="21" t="n"/>
      <c r="H18" s="22">
        <f>IF(OR(E18="",F18=""),"",F18-E18-N(G18))</f>
        <v/>
      </c>
      <c r="I18" s="23">
        <f>IF(H18="","",(H18-Datos!$C$14)*24)</f>
        <v/>
      </c>
    </row>
    <row r="19">
      <c r="B19" s="19" t="n">
        <v>46127</v>
      </c>
      <c r="C19" s="20">
        <f>CHOOSE(WEEKDAY(B19,2),"lunes","martes","miércoles","jueves","viernes","sábado","domingo")</f>
        <v/>
      </c>
      <c r="D19" s="10" t="n"/>
      <c r="E19" s="21" t="n"/>
      <c r="F19" s="21" t="n"/>
      <c r="G19" s="21" t="n"/>
      <c r="H19" s="22">
        <f>IF(OR(E19="",F19=""),"",F19-E19-N(G19))</f>
        <v/>
      </c>
      <c r="I19" s="23">
        <f>IF(H19="","",(H19-Datos!$C$14)*24)</f>
        <v/>
      </c>
      <c r="K19" s="15" t="inlineStr">
        <is>
          <t>Gest Peritia · www.gestperitia.com</t>
        </is>
      </c>
    </row>
    <row r="20">
      <c r="B20" s="19" t="n">
        <v>46128</v>
      </c>
      <c r="C20" s="20">
        <f>CHOOSE(WEEKDAY(B20,2),"lunes","martes","miércoles","jueves","viernes","sábado","domingo")</f>
        <v/>
      </c>
      <c r="D20" s="10" t="n"/>
      <c r="E20" s="21" t="n"/>
      <c r="F20" s="21" t="n"/>
      <c r="G20" s="21" t="n"/>
      <c r="H20" s="22">
        <f>IF(OR(E20="",F20=""),"",F20-E20-N(G20))</f>
        <v/>
      </c>
      <c r="I20" s="23">
        <f>IF(H20="","",(H20-Datos!$C$14)*24)</f>
        <v/>
      </c>
    </row>
    <row r="21">
      <c r="B21" s="19" t="n">
        <v>46129</v>
      </c>
      <c r="C21" s="20">
        <f>CHOOSE(WEEKDAY(B21,2),"lunes","martes","miércoles","jueves","viernes","sábado","domingo")</f>
        <v/>
      </c>
      <c r="D21" s="10" t="n"/>
      <c r="E21" s="21" t="n"/>
      <c r="F21" s="21" t="n"/>
      <c r="G21" s="21" t="n"/>
      <c r="H21" s="22">
        <f>IF(OR(E21="",F21=""),"",F21-E21-N(G21))</f>
        <v/>
      </c>
      <c r="I21" s="23">
        <f>IF(H21="","",(H21-Datos!$C$14)*24)</f>
        <v/>
      </c>
    </row>
    <row r="22">
      <c r="B22" s="26" t="n">
        <v>46130</v>
      </c>
      <c r="C22" s="27">
        <f>CHOOSE(WEEKDAY(B22,2),"lunes","martes","miércoles","jueves","viernes","sábado","domingo")</f>
        <v/>
      </c>
      <c r="D22" s="10" t="n"/>
      <c r="E22" s="21" t="n"/>
      <c r="F22" s="21" t="n"/>
      <c r="G22" s="21" t="n"/>
      <c r="H22" s="28">
        <f>IF(OR(E22="",F22=""),"",F22-E22-N(G22))</f>
        <v/>
      </c>
      <c r="I22" s="29">
        <f>IF(H22="","",(H22-Datos!$C$14)*24)</f>
        <v/>
      </c>
    </row>
    <row r="23">
      <c r="B23" s="26" t="n">
        <v>46131</v>
      </c>
      <c r="C23" s="27">
        <f>CHOOSE(WEEKDAY(B23,2),"lunes","martes","miércoles","jueves","viernes","sábado","domingo")</f>
        <v/>
      </c>
      <c r="D23" s="10" t="n"/>
      <c r="E23" s="21" t="n"/>
      <c r="F23" s="21" t="n"/>
      <c r="G23" s="21" t="n"/>
      <c r="H23" s="28">
        <f>IF(OR(E23="",F23=""),"",F23-E23-N(G23))</f>
        <v/>
      </c>
      <c r="I23" s="29">
        <f>IF(H23="","",(H23-Datos!$C$14)*24)</f>
        <v/>
      </c>
    </row>
    <row r="24">
      <c r="B24" s="19" t="n">
        <v>46132</v>
      </c>
      <c r="C24" s="20">
        <f>CHOOSE(WEEKDAY(B24,2),"lunes","martes","miércoles","jueves","viernes","sábado","domingo")</f>
        <v/>
      </c>
      <c r="D24" s="10" t="n"/>
      <c r="E24" s="21" t="n"/>
      <c r="F24" s="21" t="n"/>
      <c r="G24" s="21" t="n"/>
      <c r="H24" s="22">
        <f>IF(OR(E24="",F24=""),"",F24-E24-N(G24))</f>
        <v/>
      </c>
      <c r="I24" s="23">
        <f>IF(H24="","",(H24-Datos!$C$14)*24)</f>
        <v/>
      </c>
    </row>
    <row r="25">
      <c r="B25" s="19" t="n">
        <v>46133</v>
      </c>
      <c r="C25" s="20">
        <f>CHOOSE(WEEKDAY(B25,2),"lunes","martes","miércoles","jueves","viernes","sábado","domingo")</f>
        <v/>
      </c>
      <c r="D25" s="10" t="n"/>
      <c r="E25" s="21" t="n"/>
      <c r="F25" s="21" t="n"/>
      <c r="G25" s="21" t="n"/>
      <c r="H25" s="22">
        <f>IF(OR(E25="",F25=""),"",F25-E25-N(G25))</f>
        <v/>
      </c>
      <c r="I25" s="23">
        <f>IF(H25="","",(H25-Datos!$C$14)*24)</f>
        <v/>
      </c>
    </row>
    <row r="26">
      <c r="B26" s="19" t="n">
        <v>46134</v>
      </c>
      <c r="C26" s="20">
        <f>CHOOSE(WEEKDAY(B26,2),"lunes","martes","miércoles","jueves","viernes","sábado","domingo")</f>
        <v/>
      </c>
      <c r="D26" s="10" t="n"/>
      <c r="E26" s="21" t="n"/>
      <c r="F26" s="21" t="n"/>
      <c r="G26" s="21" t="n"/>
      <c r="H26" s="22">
        <f>IF(OR(E26="",F26=""),"",F26-E26-N(G26))</f>
        <v/>
      </c>
      <c r="I26" s="23">
        <f>IF(H26="","",(H26-Datos!$C$14)*24)</f>
        <v/>
      </c>
    </row>
    <row r="27">
      <c r="B27" s="19" t="n">
        <v>46135</v>
      </c>
      <c r="C27" s="20">
        <f>CHOOSE(WEEKDAY(B27,2),"lunes","martes","miércoles","jueves","viernes","sábado","domingo")</f>
        <v/>
      </c>
      <c r="D27" s="10" t="n"/>
      <c r="E27" s="21" t="n"/>
      <c r="F27" s="21" t="n"/>
      <c r="G27" s="21" t="n"/>
      <c r="H27" s="22">
        <f>IF(OR(E27="",F27=""),"",F27-E27-N(G27))</f>
        <v/>
      </c>
      <c r="I27" s="23">
        <f>IF(H27="","",(H27-Datos!$C$14)*24)</f>
        <v/>
      </c>
    </row>
    <row r="28">
      <c r="B28" s="19" t="n">
        <v>46136</v>
      </c>
      <c r="C28" s="20">
        <f>CHOOSE(WEEKDAY(B28,2),"lunes","martes","miércoles","jueves","viernes","sábado","domingo")</f>
        <v/>
      </c>
      <c r="D28" s="10" t="n"/>
      <c r="E28" s="21" t="n"/>
      <c r="F28" s="21" t="n"/>
      <c r="G28" s="21" t="n"/>
      <c r="H28" s="22">
        <f>IF(OR(E28="",F28=""),"",F28-E28-N(G28))</f>
        <v/>
      </c>
      <c r="I28" s="23">
        <f>IF(H28="","",(H28-Datos!$C$14)*24)</f>
        <v/>
      </c>
    </row>
    <row r="29">
      <c r="B29" s="26" t="n">
        <v>46137</v>
      </c>
      <c r="C29" s="27">
        <f>CHOOSE(WEEKDAY(B29,2),"lunes","martes","miércoles","jueves","viernes","sábado","domingo")</f>
        <v/>
      </c>
      <c r="D29" s="10" t="n"/>
      <c r="E29" s="21" t="n"/>
      <c r="F29" s="21" t="n"/>
      <c r="G29" s="21" t="n"/>
      <c r="H29" s="28">
        <f>IF(OR(E29="",F29=""),"",F29-E29-N(G29))</f>
        <v/>
      </c>
      <c r="I29" s="29">
        <f>IF(H29="","",(H29-Datos!$C$14)*24)</f>
        <v/>
      </c>
    </row>
    <row r="30">
      <c r="B30" s="26" t="n">
        <v>46138</v>
      </c>
      <c r="C30" s="27">
        <f>CHOOSE(WEEKDAY(B30,2),"lunes","martes","miércoles","jueves","viernes","sábado","domingo")</f>
        <v/>
      </c>
      <c r="D30" s="10" t="n"/>
      <c r="E30" s="21" t="n"/>
      <c r="F30" s="21" t="n"/>
      <c r="G30" s="21" t="n"/>
      <c r="H30" s="28">
        <f>IF(OR(E30="",F30=""),"",F30-E30-N(G30))</f>
        <v/>
      </c>
      <c r="I30" s="29">
        <f>IF(H30="","",(H30-Datos!$C$14)*24)</f>
        <v/>
      </c>
    </row>
    <row r="31">
      <c r="B31" s="19" t="n">
        <v>46139</v>
      </c>
      <c r="C31" s="20">
        <f>CHOOSE(WEEKDAY(B31,2),"lunes","martes","miércoles","jueves","viernes","sábado","domingo")</f>
        <v/>
      </c>
      <c r="D31" s="10" t="n"/>
      <c r="E31" s="21" t="n"/>
      <c r="F31" s="21" t="n"/>
      <c r="G31" s="21" t="n"/>
      <c r="H31" s="22">
        <f>IF(OR(E31="",F31=""),"",F31-E31-N(G31))</f>
        <v/>
      </c>
      <c r="I31" s="23">
        <f>IF(H31="","",(H31-Datos!$C$14)*24)</f>
        <v/>
      </c>
    </row>
    <row r="32">
      <c r="B32" s="19" t="n">
        <v>46140</v>
      </c>
      <c r="C32" s="20">
        <f>CHOOSE(WEEKDAY(B32,2),"lunes","martes","miércoles","jueves","viernes","sábado","domingo")</f>
        <v/>
      </c>
      <c r="D32" s="10" t="n"/>
      <c r="E32" s="21" t="n"/>
      <c r="F32" s="21" t="n"/>
      <c r="G32" s="21" t="n"/>
      <c r="H32" s="22">
        <f>IF(OR(E32="",F32=""),"",F32-E32-N(G32))</f>
        <v/>
      </c>
      <c r="I32" s="23">
        <f>IF(H32="","",(H32-Datos!$C$14)*24)</f>
        <v/>
      </c>
    </row>
    <row r="33">
      <c r="B33" s="19" t="n">
        <v>46141</v>
      </c>
      <c r="C33" s="20">
        <f>CHOOSE(WEEKDAY(B33,2),"lunes","martes","miércoles","jueves","viernes","sábado","domingo")</f>
        <v/>
      </c>
      <c r="D33" s="10" t="n"/>
      <c r="E33" s="21" t="n"/>
      <c r="F33" s="21" t="n"/>
      <c r="G33" s="21" t="n"/>
      <c r="H33" s="22">
        <f>IF(OR(E33="",F33=""),"",F33-E33-N(G33))</f>
        <v/>
      </c>
      <c r="I33" s="23">
        <f>IF(H33="","",(H33-Datos!$C$14)*24)</f>
        <v/>
      </c>
    </row>
    <row r="34">
      <c r="B34" s="19" t="n">
        <v>46142</v>
      </c>
      <c r="C34" s="20">
        <f>CHOOSE(WEEKDAY(B34,2),"lunes","martes","miércoles","jueves","viernes","sábado","domingo")</f>
        <v/>
      </c>
      <c r="D34" s="10" t="n"/>
      <c r="E34" s="21" t="n"/>
      <c r="F34" s="21" t="n"/>
      <c r="G34" s="21" t="n"/>
      <c r="H34" s="22">
        <f>IF(OR(E34="",F34=""),"",F34-E34-N(G34))</f>
        <v/>
      </c>
      <c r="I34" s="23">
        <f>IF(H34="","",(H34-Datos!$C$14)*24)</f>
        <v/>
      </c>
    </row>
    <row r="36">
      <c r="B36" s="14" t="inlineStr">
        <is>
          <t>TOTAL DEL MES</t>
        </is>
      </c>
      <c r="H36" s="25">
        <f>SUM(H5:H34)</f>
        <v/>
      </c>
      <c r="I36" s="30">
        <f>SUM(I5:I34)</f>
        <v/>
      </c>
    </row>
  </sheetData>
  <mergeCells count="1">
    <mergeCell ref="B36:G36"/>
  </mergeCells>
  <dataValidations count="1">
    <dataValidation sqref="D5:D34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1:L3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7" t="inlineStr">
        <is>
          <t>Mayo — registro diario de jornada</t>
        </is>
      </c>
    </row>
    <row r="2">
      <c r="B2" s="8">
        <f>Datos!$C$5&amp;"  ·  "&amp;Datos!$C$7</f>
        <v/>
      </c>
    </row>
    <row r="4" ht="30" customHeight="1">
      <c r="B4" s="16" t="inlineStr">
        <is>
          <t>Fecha</t>
        </is>
      </c>
      <c r="C4" s="16" t="inlineStr">
        <is>
          <t>Día</t>
        </is>
      </c>
      <c r="D4" s="16" t="inlineStr">
        <is>
          <t>Incidencia</t>
        </is>
      </c>
      <c r="E4" s="16" t="inlineStr">
        <is>
          <t>Entrada</t>
        </is>
      </c>
      <c r="F4" s="16" t="inlineStr">
        <is>
          <t>Salida</t>
        </is>
      </c>
      <c r="G4" s="16" t="inlineStr">
        <is>
          <t>Pausa no computable</t>
        </is>
      </c>
      <c r="H4" s="16" t="inlineStr">
        <is>
          <t>Horas trabajadas</t>
        </is>
      </c>
      <c r="I4" s="16" t="inlineStr">
        <is>
          <t>Diferencia (h)</t>
        </is>
      </c>
      <c r="K4" s="17" t="inlineStr">
        <is>
          <t>Resumen del mes</t>
        </is>
      </c>
      <c r="L4" s="18" t="n"/>
    </row>
    <row r="5">
      <c r="B5" s="19" t="n">
        <v>46143</v>
      </c>
      <c r="C5" s="20">
        <f>CHOOSE(WEEKDAY(B5,2),"lunes","martes","miércoles","jueves","viernes","sábado","domingo")</f>
        <v/>
      </c>
      <c r="D5" s="10" t="n"/>
      <c r="E5" s="21" t="n"/>
      <c r="F5" s="21" t="n"/>
      <c r="G5" s="21" t="n"/>
      <c r="H5" s="22">
        <f>IF(OR(E5="",F5=""),"",F5-E5-N(G5))</f>
        <v/>
      </c>
      <c r="I5" s="23">
        <f>IF(H5="","",(H5-Datos!$C$14)*24)</f>
        <v/>
      </c>
      <c r="K5" s="24" t="inlineStr">
        <is>
          <t>Jornada semanal de contrato</t>
        </is>
      </c>
      <c r="L5" s="25">
        <f>Datos!$C$11</f>
        <v/>
      </c>
    </row>
    <row r="6">
      <c r="B6" s="26" t="n">
        <v>46144</v>
      </c>
      <c r="C6" s="27">
        <f>CHOOSE(WEEKDAY(B6,2),"lunes","martes","miércoles","jueves","viernes","sábado","domingo")</f>
        <v/>
      </c>
      <c r="D6" s="10" t="n"/>
      <c r="E6" s="21" t="n"/>
      <c r="F6" s="21" t="n"/>
      <c r="G6" s="21" t="n"/>
      <c r="H6" s="28">
        <f>IF(OR(E6="",F6=""),"",F6-E6-N(G6))</f>
        <v/>
      </c>
      <c r="I6" s="29">
        <f>IF(H6="","",(H6-Datos!$C$14)*24)</f>
        <v/>
      </c>
      <c r="K6" s="24" t="inlineStr">
        <is>
          <t>Jornada diaria de contrato</t>
        </is>
      </c>
      <c r="L6" s="25">
        <f>Datos!$C$14</f>
        <v/>
      </c>
    </row>
    <row r="7">
      <c r="B7" s="26" t="n">
        <v>46145</v>
      </c>
      <c r="C7" s="27">
        <f>CHOOSE(WEEKDAY(B7,2),"lunes","martes","miércoles","jueves","viernes","sábado","domingo")</f>
        <v/>
      </c>
      <c r="D7" s="10" t="n"/>
      <c r="E7" s="21" t="n"/>
      <c r="F7" s="21" t="n"/>
      <c r="G7" s="21" t="n"/>
      <c r="H7" s="28">
        <f>IF(OR(E7="",F7=""),"",F7-E7-N(G7))</f>
        <v/>
      </c>
      <c r="I7" s="29">
        <f>IF(H7="","",(H7-Datos!$C$14)*24)</f>
        <v/>
      </c>
      <c r="K7" s="24" t="inlineStr">
        <is>
          <t>Horas trabajadas en el mes</t>
        </is>
      </c>
      <c r="L7" s="25">
        <f>SUM(H5:H35)</f>
        <v/>
      </c>
    </row>
    <row r="8">
      <c r="B8" s="19" t="n">
        <v>46146</v>
      </c>
      <c r="C8" s="20">
        <f>CHOOSE(WEEKDAY(B8,2),"lunes","martes","miércoles","jueves","viernes","sábado","domingo")</f>
        <v/>
      </c>
      <c r="D8" s="10" t="n"/>
      <c r="E8" s="21" t="n"/>
      <c r="F8" s="21" t="n"/>
      <c r="G8" s="21" t="n"/>
      <c r="H8" s="22">
        <f>IF(OR(E8="",F8=""),"",F8-E8-N(G8))</f>
        <v/>
      </c>
      <c r="I8" s="23">
        <f>IF(H8="","",(H8-Datos!$C$14)*24)</f>
        <v/>
      </c>
      <c r="K8" s="24" t="inlineStr">
        <is>
          <t>Horas de más / de menos</t>
        </is>
      </c>
      <c r="L8" s="30">
        <f>SUM(I5:I35)</f>
        <v/>
      </c>
    </row>
    <row r="9">
      <c r="B9" s="19" t="n">
        <v>46147</v>
      </c>
      <c r="C9" s="20">
        <f>CHOOSE(WEEKDAY(B9,2),"lunes","martes","miércoles","jueves","viernes","sábado","domingo")</f>
        <v/>
      </c>
      <c r="D9" s="10" t="n"/>
      <c r="E9" s="21" t="n"/>
      <c r="F9" s="21" t="n"/>
      <c r="G9" s="21" t="n"/>
      <c r="H9" s="22">
        <f>IF(OR(E9="",F9=""),"",F9-E9-N(G9))</f>
        <v/>
      </c>
      <c r="I9" s="23">
        <f>IF(H9="","",(H9-Datos!$C$14)*24)</f>
        <v/>
      </c>
      <c r="K9" s="24" t="inlineStr">
        <is>
          <t>Días de vacaciones</t>
        </is>
      </c>
      <c r="L9" s="31">
        <f>COUNTIF(D5:D35,"Vacaciones")</f>
        <v/>
      </c>
    </row>
    <row r="10">
      <c r="B10" s="19" t="n">
        <v>46148</v>
      </c>
      <c r="C10" s="20">
        <f>CHOOSE(WEEKDAY(B10,2),"lunes","martes","miércoles","jueves","viernes","sábado","domingo")</f>
        <v/>
      </c>
      <c r="D10" s="10" t="n"/>
      <c r="E10" s="21" t="n"/>
      <c r="F10" s="21" t="n"/>
      <c r="G10" s="21" t="n"/>
      <c r="H10" s="22">
        <f>IF(OR(E10="",F10=""),"",F10-E10-N(G10))</f>
        <v/>
      </c>
      <c r="I10" s="23">
        <f>IF(H10="","",(H10-Datos!$C$14)*24)</f>
        <v/>
      </c>
      <c r="K10" s="24" t="inlineStr">
        <is>
          <t>Días de enfermedad</t>
        </is>
      </c>
      <c r="L10" s="31">
        <f>COUNTIF(D5:D35,"Enfermedad")</f>
        <v/>
      </c>
    </row>
    <row r="11">
      <c r="B11" s="19" t="n">
        <v>46149</v>
      </c>
      <c r="C11" s="20">
        <f>CHOOSE(WEEKDAY(B11,2),"lunes","martes","miércoles","jueves","viernes","sábado","domingo")</f>
        <v/>
      </c>
      <c r="D11" s="10" t="n"/>
      <c r="E11" s="21" t="n"/>
      <c r="F11" s="21" t="n"/>
      <c r="G11" s="21" t="n"/>
      <c r="H11" s="22">
        <f>IF(OR(E11="",F11=""),"",F11-E11-N(G11))</f>
        <v/>
      </c>
      <c r="I11" s="23">
        <f>IF(H11="","",(H11-Datos!$C$14)*24)</f>
        <v/>
      </c>
      <c r="K11" s="24" t="inlineStr">
        <is>
          <t>Días de permiso retribuido</t>
        </is>
      </c>
      <c r="L11" s="31">
        <f>COUNTIF(D5:D35,"Permiso retribuido")</f>
        <v/>
      </c>
    </row>
    <row r="12">
      <c r="B12" s="19" t="n">
        <v>46150</v>
      </c>
      <c r="C12" s="20">
        <f>CHOOSE(WEEKDAY(B12,2),"lunes","martes","miércoles","jueves","viernes","sábado","domingo")</f>
        <v/>
      </c>
      <c r="D12" s="10" t="n"/>
      <c r="E12" s="21" t="n"/>
      <c r="F12" s="21" t="n"/>
      <c r="G12" s="21" t="n"/>
      <c r="H12" s="22">
        <f>IF(OR(E12="",F12=""),"",F12-E12-N(G12))</f>
        <v/>
      </c>
      <c r="I12" s="23">
        <f>IF(H12="","",(H12-Datos!$C$14)*24)</f>
        <v/>
      </c>
      <c r="K12" s="24" t="inlineStr">
        <is>
          <t>Días festivos</t>
        </is>
      </c>
      <c r="L12" s="31">
        <f>COUNTIF(D5:D35,"Festivo")</f>
        <v/>
      </c>
    </row>
    <row r="13">
      <c r="B13" s="26" t="n">
        <v>46151</v>
      </c>
      <c r="C13" s="27">
        <f>CHOOSE(WEEKDAY(B13,2),"lunes","martes","miércoles","jueves","viernes","sábado","domingo")</f>
        <v/>
      </c>
      <c r="D13" s="10" t="n"/>
      <c r="E13" s="21" t="n"/>
      <c r="F13" s="21" t="n"/>
      <c r="G13" s="21" t="n"/>
      <c r="H13" s="28">
        <f>IF(OR(E13="",F13=""),"",F13-E13-N(G13))</f>
        <v/>
      </c>
      <c r="I13" s="29">
        <f>IF(H13="","",(H13-Datos!$C$14)*24)</f>
        <v/>
      </c>
      <c r="K13" s="24" t="inlineStr">
        <is>
          <t>Días trabajados</t>
        </is>
      </c>
      <c r="L13" s="31">
        <f>COUNTIF(D5:D35,"Trabajo")</f>
        <v/>
      </c>
    </row>
    <row r="14">
      <c r="B14" s="26" t="n">
        <v>46152</v>
      </c>
      <c r="C14" s="27">
        <f>CHOOSE(WEEKDAY(B14,2),"lunes","martes","miércoles","jueves","viernes","sábado","domingo")</f>
        <v/>
      </c>
      <c r="D14" s="10" t="n"/>
      <c r="E14" s="21" t="n"/>
      <c r="F14" s="21" t="n"/>
      <c r="G14" s="21" t="n"/>
      <c r="H14" s="28">
        <f>IF(OR(E14="",F14=""),"",F14-E14-N(G14))</f>
        <v/>
      </c>
      <c r="I14" s="29">
        <f>IF(H14="","",(H14-Datos!$C$14)*24)</f>
        <v/>
      </c>
    </row>
    <row r="15">
      <c r="B15" s="19" t="n">
        <v>46153</v>
      </c>
      <c r="C15" s="20">
        <f>CHOOSE(WEEKDAY(B15,2),"lunes","martes","miércoles","jueves","viernes","sábado","domingo")</f>
        <v/>
      </c>
      <c r="D15" s="10" t="n"/>
      <c r="E15" s="21" t="n"/>
      <c r="F15" s="21" t="n"/>
      <c r="G15" s="21" t="n"/>
      <c r="H15" s="22">
        <f>IF(OR(E15="",F15=""),"",F15-E15-N(G15))</f>
        <v/>
      </c>
      <c r="I15" s="23">
        <f>IF(H15="","",(H15-Datos!$C$14)*24)</f>
        <v/>
      </c>
    </row>
    <row r="16">
      <c r="B16" s="19" t="n">
        <v>46154</v>
      </c>
      <c r="C16" s="20">
        <f>CHOOSE(WEEKDAY(B16,2),"lunes","martes","miércoles","jueves","viernes","sábado","domingo")</f>
        <v/>
      </c>
      <c r="D16" s="10" t="n"/>
      <c r="E16" s="21" t="n"/>
      <c r="F16" s="21" t="n"/>
      <c r="G16" s="21" t="n"/>
      <c r="H16" s="22">
        <f>IF(OR(E16="",F16=""),"",F16-E16-N(G16))</f>
        <v/>
      </c>
      <c r="I16" s="23">
        <f>IF(H16="","",(H16-Datos!$C$14)*24)</f>
        <v/>
      </c>
      <c r="K16" s="8" t="inlineStr">
        <is>
          <t>Solo se rellenan las celdas ámbar.</t>
        </is>
      </c>
    </row>
    <row r="17">
      <c r="B17" s="19" t="n">
        <v>46155</v>
      </c>
      <c r="C17" s="20">
        <f>CHOOSE(WEEKDAY(B17,2),"lunes","martes","miércoles","jueves","viernes","sábado","domingo")</f>
        <v/>
      </c>
      <c r="D17" s="10" t="n"/>
      <c r="E17" s="21" t="n"/>
      <c r="F17" s="21" t="n"/>
      <c r="G17" s="21" t="n"/>
      <c r="H17" s="22">
        <f>IF(OR(E17="",F17=""),"",F17-E17-N(G17))</f>
        <v/>
      </c>
      <c r="I17" s="23">
        <f>IF(H17="","",(H17-Datos!$C$14)*24)</f>
        <v/>
      </c>
      <c r="K17" s="8" t="inlineStr">
        <is>
          <t>Las azules están calculadas.</t>
        </is>
      </c>
    </row>
    <row r="18">
      <c r="B18" s="19" t="n">
        <v>46156</v>
      </c>
      <c r="C18" s="20">
        <f>CHOOSE(WEEKDAY(B18,2),"lunes","martes","miércoles","jueves","viernes","sábado","domingo")</f>
        <v/>
      </c>
      <c r="D18" s="10" t="n"/>
      <c r="E18" s="21" t="n"/>
      <c r="F18" s="21" t="n"/>
      <c r="G18" s="21" t="n"/>
      <c r="H18" s="22">
        <f>IF(OR(E18="",F18=""),"",F18-E18-N(G18))</f>
        <v/>
      </c>
      <c r="I18" s="23">
        <f>IF(H18="","",(H18-Datos!$C$14)*24)</f>
        <v/>
      </c>
    </row>
    <row r="19">
      <c r="B19" s="19" t="n">
        <v>46157</v>
      </c>
      <c r="C19" s="20">
        <f>CHOOSE(WEEKDAY(B19,2),"lunes","martes","miércoles","jueves","viernes","sábado","domingo")</f>
        <v/>
      </c>
      <c r="D19" s="10" t="n"/>
      <c r="E19" s="21" t="n"/>
      <c r="F19" s="21" t="n"/>
      <c r="G19" s="21" t="n"/>
      <c r="H19" s="22">
        <f>IF(OR(E19="",F19=""),"",F19-E19-N(G19))</f>
        <v/>
      </c>
      <c r="I19" s="23">
        <f>IF(H19="","",(H19-Datos!$C$14)*24)</f>
        <v/>
      </c>
      <c r="K19" s="15" t="inlineStr">
        <is>
          <t>Gest Peritia · www.gestperitia.com</t>
        </is>
      </c>
    </row>
    <row r="20">
      <c r="B20" s="26" t="n">
        <v>46158</v>
      </c>
      <c r="C20" s="27">
        <f>CHOOSE(WEEKDAY(B20,2),"lunes","martes","miércoles","jueves","viernes","sábado","domingo")</f>
        <v/>
      </c>
      <c r="D20" s="10" t="n"/>
      <c r="E20" s="21" t="n"/>
      <c r="F20" s="21" t="n"/>
      <c r="G20" s="21" t="n"/>
      <c r="H20" s="28">
        <f>IF(OR(E20="",F20=""),"",F20-E20-N(G20))</f>
        <v/>
      </c>
      <c r="I20" s="29">
        <f>IF(H20="","",(H20-Datos!$C$14)*24)</f>
        <v/>
      </c>
    </row>
    <row r="21">
      <c r="B21" s="26" t="n">
        <v>46159</v>
      </c>
      <c r="C21" s="27">
        <f>CHOOSE(WEEKDAY(B21,2),"lunes","martes","miércoles","jueves","viernes","sábado","domingo")</f>
        <v/>
      </c>
      <c r="D21" s="10" t="n"/>
      <c r="E21" s="21" t="n"/>
      <c r="F21" s="21" t="n"/>
      <c r="G21" s="21" t="n"/>
      <c r="H21" s="28">
        <f>IF(OR(E21="",F21=""),"",F21-E21-N(G21))</f>
        <v/>
      </c>
      <c r="I21" s="29">
        <f>IF(H21="","",(H21-Datos!$C$14)*24)</f>
        <v/>
      </c>
    </row>
    <row r="22">
      <c r="B22" s="19" t="n">
        <v>46160</v>
      </c>
      <c r="C22" s="20">
        <f>CHOOSE(WEEKDAY(B22,2),"lunes","martes","miércoles","jueves","viernes","sábado","domingo")</f>
        <v/>
      </c>
      <c r="D22" s="10" t="n"/>
      <c r="E22" s="21" t="n"/>
      <c r="F22" s="21" t="n"/>
      <c r="G22" s="21" t="n"/>
      <c r="H22" s="22">
        <f>IF(OR(E22="",F22=""),"",F22-E22-N(G22))</f>
        <v/>
      </c>
      <c r="I22" s="23">
        <f>IF(H22="","",(H22-Datos!$C$14)*24)</f>
        <v/>
      </c>
    </row>
    <row r="23">
      <c r="B23" s="19" t="n">
        <v>46161</v>
      </c>
      <c r="C23" s="20">
        <f>CHOOSE(WEEKDAY(B23,2),"lunes","martes","miércoles","jueves","viernes","sábado","domingo")</f>
        <v/>
      </c>
      <c r="D23" s="10" t="n"/>
      <c r="E23" s="21" t="n"/>
      <c r="F23" s="21" t="n"/>
      <c r="G23" s="21" t="n"/>
      <c r="H23" s="22">
        <f>IF(OR(E23="",F23=""),"",F23-E23-N(G23))</f>
        <v/>
      </c>
      <c r="I23" s="23">
        <f>IF(H23="","",(H23-Datos!$C$14)*24)</f>
        <v/>
      </c>
    </row>
    <row r="24">
      <c r="B24" s="19" t="n">
        <v>46162</v>
      </c>
      <c r="C24" s="20">
        <f>CHOOSE(WEEKDAY(B24,2),"lunes","martes","miércoles","jueves","viernes","sábado","domingo")</f>
        <v/>
      </c>
      <c r="D24" s="10" t="n"/>
      <c r="E24" s="21" t="n"/>
      <c r="F24" s="21" t="n"/>
      <c r="G24" s="21" t="n"/>
      <c r="H24" s="22">
        <f>IF(OR(E24="",F24=""),"",F24-E24-N(G24))</f>
        <v/>
      </c>
      <c r="I24" s="23">
        <f>IF(H24="","",(H24-Datos!$C$14)*24)</f>
        <v/>
      </c>
    </row>
    <row r="25">
      <c r="B25" s="19" t="n">
        <v>46163</v>
      </c>
      <c r="C25" s="20">
        <f>CHOOSE(WEEKDAY(B25,2),"lunes","martes","miércoles","jueves","viernes","sábado","domingo")</f>
        <v/>
      </c>
      <c r="D25" s="10" t="n"/>
      <c r="E25" s="21" t="n"/>
      <c r="F25" s="21" t="n"/>
      <c r="G25" s="21" t="n"/>
      <c r="H25" s="22">
        <f>IF(OR(E25="",F25=""),"",F25-E25-N(G25))</f>
        <v/>
      </c>
      <c r="I25" s="23">
        <f>IF(H25="","",(H25-Datos!$C$14)*24)</f>
        <v/>
      </c>
    </row>
    <row r="26">
      <c r="B26" s="19" t="n">
        <v>46164</v>
      </c>
      <c r="C26" s="20">
        <f>CHOOSE(WEEKDAY(B26,2),"lunes","martes","miércoles","jueves","viernes","sábado","domingo")</f>
        <v/>
      </c>
      <c r="D26" s="10" t="n"/>
      <c r="E26" s="21" t="n"/>
      <c r="F26" s="21" t="n"/>
      <c r="G26" s="21" t="n"/>
      <c r="H26" s="22">
        <f>IF(OR(E26="",F26=""),"",F26-E26-N(G26))</f>
        <v/>
      </c>
      <c r="I26" s="23">
        <f>IF(H26="","",(H26-Datos!$C$14)*24)</f>
        <v/>
      </c>
    </row>
    <row r="27">
      <c r="B27" s="26" t="n">
        <v>46165</v>
      </c>
      <c r="C27" s="27">
        <f>CHOOSE(WEEKDAY(B27,2),"lunes","martes","miércoles","jueves","viernes","sábado","domingo")</f>
        <v/>
      </c>
      <c r="D27" s="10" t="n"/>
      <c r="E27" s="21" t="n"/>
      <c r="F27" s="21" t="n"/>
      <c r="G27" s="21" t="n"/>
      <c r="H27" s="28">
        <f>IF(OR(E27="",F27=""),"",F27-E27-N(G27))</f>
        <v/>
      </c>
      <c r="I27" s="29">
        <f>IF(H27="","",(H27-Datos!$C$14)*24)</f>
        <v/>
      </c>
    </row>
    <row r="28">
      <c r="B28" s="26" t="n">
        <v>46166</v>
      </c>
      <c r="C28" s="27">
        <f>CHOOSE(WEEKDAY(B28,2),"lunes","martes","miércoles","jueves","viernes","sábado","domingo")</f>
        <v/>
      </c>
      <c r="D28" s="10" t="n"/>
      <c r="E28" s="21" t="n"/>
      <c r="F28" s="21" t="n"/>
      <c r="G28" s="21" t="n"/>
      <c r="H28" s="28">
        <f>IF(OR(E28="",F28=""),"",F28-E28-N(G28))</f>
        <v/>
      </c>
      <c r="I28" s="29">
        <f>IF(H28="","",(H28-Datos!$C$14)*24)</f>
        <v/>
      </c>
    </row>
    <row r="29">
      <c r="B29" s="19" t="n">
        <v>46167</v>
      </c>
      <c r="C29" s="20">
        <f>CHOOSE(WEEKDAY(B29,2),"lunes","martes","miércoles","jueves","viernes","sábado","domingo")</f>
        <v/>
      </c>
      <c r="D29" s="10" t="n"/>
      <c r="E29" s="21" t="n"/>
      <c r="F29" s="21" t="n"/>
      <c r="G29" s="21" t="n"/>
      <c r="H29" s="22">
        <f>IF(OR(E29="",F29=""),"",F29-E29-N(G29))</f>
        <v/>
      </c>
      <c r="I29" s="23">
        <f>IF(H29="","",(H29-Datos!$C$14)*24)</f>
        <v/>
      </c>
    </row>
    <row r="30">
      <c r="B30" s="19" t="n">
        <v>46168</v>
      </c>
      <c r="C30" s="20">
        <f>CHOOSE(WEEKDAY(B30,2),"lunes","martes","miércoles","jueves","viernes","sábado","domingo")</f>
        <v/>
      </c>
      <c r="D30" s="10" t="n"/>
      <c r="E30" s="21" t="n"/>
      <c r="F30" s="21" t="n"/>
      <c r="G30" s="21" t="n"/>
      <c r="H30" s="22">
        <f>IF(OR(E30="",F30=""),"",F30-E30-N(G30))</f>
        <v/>
      </c>
      <c r="I30" s="23">
        <f>IF(H30="","",(H30-Datos!$C$14)*24)</f>
        <v/>
      </c>
    </row>
    <row r="31">
      <c r="B31" s="19" t="n">
        <v>46169</v>
      </c>
      <c r="C31" s="20">
        <f>CHOOSE(WEEKDAY(B31,2),"lunes","martes","miércoles","jueves","viernes","sábado","domingo")</f>
        <v/>
      </c>
      <c r="D31" s="10" t="n"/>
      <c r="E31" s="21" t="n"/>
      <c r="F31" s="21" t="n"/>
      <c r="G31" s="21" t="n"/>
      <c r="H31" s="22">
        <f>IF(OR(E31="",F31=""),"",F31-E31-N(G31))</f>
        <v/>
      </c>
      <c r="I31" s="23">
        <f>IF(H31="","",(H31-Datos!$C$14)*24)</f>
        <v/>
      </c>
    </row>
    <row r="32">
      <c r="B32" s="19" t="n">
        <v>46170</v>
      </c>
      <c r="C32" s="20">
        <f>CHOOSE(WEEKDAY(B32,2),"lunes","martes","miércoles","jueves","viernes","sábado","domingo")</f>
        <v/>
      </c>
      <c r="D32" s="10" t="n"/>
      <c r="E32" s="21" t="n"/>
      <c r="F32" s="21" t="n"/>
      <c r="G32" s="21" t="n"/>
      <c r="H32" s="22">
        <f>IF(OR(E32="",F32=""),"",F32-E32-N(G32))</f>
        <v/>
      </c>
      <c r="I32" s="23">
        <f>IF(H32="","",(H32-Datos!$C$14)*24)</f>
        <v/>
      </c>
    </row>
    <row r="33">
      <c r="B33" s="19" t="n">
        <v>46171</v>
      </c>
      <c r="C33" s="20">
        <f>CHOOSE(WEEKDAY(B33,2),"lunes","martes","miércoles","jueves","viernes","sábado","domingo")</f>
        <v/>
      </c>
      <c r="D33" s="10" t="n"/>
      <c r="E33" s="21" t="n"/>
      <c r="F33" s="21" t="n"/>
      <c r="G33" s="21" t="n"/>
      <c r="H33" s="22">
        <f>IF(OR(E33="",F33=""),"",F33-E33-N(G33))</f>
        <v/>
      </c>
      <c r="I33" s="23">
        <f>IF(H33="","",(H33-Datos!$C$14)*24)</f>
        <v/>
      </c>
    </row>
    <row r="34">
      <c r="B34" s="26" t="n">
        <v>46172</v>
      </c>
      <c r="C34" s="27">
        <f>CHOOSE(WEEKDAY(B34,2),"lunes","martes","miércoles","jueves","viernes","sábado","domingo")</f>
        <v/>
      </c>
      <c r="D34" s="10" t="n"/>
      <c r="E34" s="21" t="n"/>
      <c r="F34" s="21" t="n"/>
      <c r="G34" s="21" t="n"/>
      <c r="H34" s="28">
        <f>IF(OR(E34="",F34=""),"",F34-E34-N(G34))</f>
        <v/>
      </c>
      <c r="I34" s="29">
        <f>IF(H34="","",(H34-Datos!$C$14)*24)</f>
        <v/>
      </c>
    </row>
    <row r="35">
      <c r="B35" s="26" t="n">
        <v>46173</v>
      </c>
      <c r="C35" s="27">
        <f>CHOOSE(WEEKDAY(B35,2),"lunes","martes","miércoles","jueves","viernes","sábado","domingo")</f>
        <v/>
      </c>
      <c r="D35" s="10" t="n"/>
      <c r="E35" s="21" t="n"/>
      <c r="F35" s="21" t="n"/>
      <c r="G35" s="21" t="n"/>
      <c r="H35" s="28">
        <f>IF(OR(E35="",F35=""),"",F35-E35-N(G35))</f>
        <v/>
      </c>
      <c r="I35" s="29">
        <f>IF(H35="","",(H35-Datos!$C$14)*24)</f>
        <v/>
      </c>
    </row>
    <row r="37">
      <c r="B37" s="14" t="inlineStr">
        <is>
          <t>TOTAL DEL MES</t>
        </is>
      </c>
      <c r="H37" s="25">
        <f>SUM(H5:H35)</f>
        <v/>
      </c>
      <c r="I37" s="30">
        <f>SUM(I5:I35)</f>
        <v/>
      </c>
    </row>
  </sheetData>
  <mergeCells count="1">
    <mergeCell ref="B37:G37"/>
  </mergeCells>
  <dataValidations count="1">
    <dataValidation sqref="D5:D35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B1:L3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7" t="inlineStr">
        <is>
          <t>Junio — registro diario de jornada</t>
        </is>
      </c>
    </row>
    <row r="2">
      <c r="B2" s="8">
        <f>Datos!$C$5&amp;"  ·  "&amp;Datos!$C$7</f>
        <v/>
      </c>
    </row>
    <row r="4" ht="30" customHeight="1">
      <c r="B4" s="16" t="inlineStr">
        <is>
          <t>Fecha</t>
        </is>
      </c>
      <c r="C4" s="16" t="inlineStr">
        <is>
          <t>Día</t>
        </is>
      </c>
      <c r="D4" s="16" t="inlineStr">
        <is>
          <t>Incidencia</t>
        </is>
      </c>
      <c r="E4" s="16" t="inlineStr">
        <is>
          <t>Entrada</t>
        </is>
      </c>
      <c r="F4" s="16" t="inlineStr">
        <is>
          <t>Salida</t>
        </is>
      </c>
      <c r="G4" s="16" t="inlineStr">
        <is>
          <t>Pausa no computable</t>
        </is>
      </c>
      <c r="H4" s="16" t="inlineStr">
        <is>
          <t>Horas trabajadas</t>
        </is>
      </c>
      <c r="I4" s="16" t="inlineStr">
        <is>
          <t>Diferencia (h)</t>
        </is>
      </c>
      <c r="K4" s="17" t="inlineStr">
        <is>
          <t>Resumen del mes</t>
        </is>
      </c>
      <c r="L4" s="18" t="n"/>
    </row>
    <row r="5">
      <c r="B5" s="19" t="n">
        <v>46174</v>
      </c>
      <c r="C5" s="20">
        <f>CHOOSE(WEEKDAY(B5,2),"lunes","martes","miércoles","jueves","viernes","sábado","domingo")</f>
        <v/>
      </c>
      <c r="D5" s="10" t="n"/>
      <c r="E5" s="21" t="n"/>
      <c r="F5" s="21" t="n"/>
      <c r="G5" s="21" t="n"/>
      <c r="H5" s="22">
        <f>IF(OR(E5="",F5=""),"",F5-E5-N(G5))</f>
        <v/>
      </c>
      <c r="I5" s="23">
        <f>IF(H5="","",(H5-Datos!$C$14)*24)</f>
        <v/>
      </c>
      <c r="K5" s="24" t="inlineStr">
        <is>
          <t>Jornada semanal de contrato</t>
        </is>
      </c>
      <c r="L5" s="25">
        <f>Datos!$C$11</f>
        <v/>
      </c>
    </row>
    <row r="6">
      <c r="B6" s="19" t="n">
        <v>46175</v>
      </c>
      <c r="C6" s="20">
        <f>CHOOSE(WEEKDAY(B6,2),"lunes","martes","miércoles","jueves","viernes","sábado","domingo")</f>
        <v/>
      </c>
      <c r="D6" s="10" t="n"/>
      <c r="E6" s="21" t="n"/>
      <c r="F6" s="21" t="n"/>
      <c r="G6" s="21" t="n"/>
      <c r="H6" s="22">
        <f>IF(OR(E6="",F6=""),"",F6-E6-N(G6))</f>
        <v/>
      </c>
      <c r="I6" s="23">
        <f>IF(H6="","",(H6-Datos!$C$14)*24)</f>
        <v/>
      </c>
      <c r="K6" s="24" t="inlineStr">
        <is>
          <t>Jornada diaria de contrato</t>
        </is>
      </c>
      <c r="L6" s="25">
        <f>Datos!$C$14</f>
        <v/>
      </c>
    </row>
    <row r="7">
      <c r="B7" s="19" t="n">
        <v>46176</v>
      </c>
      <c r="C7" s="20">
        <f>CHOOSE(WEEKDAY(B7,2),"lunes","martes","miércoles","jueves","viernes","sábado","domingo")</f>
        <v/>
      </c>
      <c r="D7" s="10" t="n"/>
      <c r="E7" s="21" t="n"/>
      <c r="F7" s="21" t="n"/>
      <c r="G7" s="21" t="n"/>
      <c r="H7" s="22">
        <f>IF(OR(E7="",F7=""),"",F7-E7-N(G7))</f>
        <v/>
      </c>
      <c r="I7" s="23">
        <f>IF(H7="","",(H7-Datos!$C$14)*24)</f>
        <v/>
      </c>
      <c r="K7" s="24" t="inlineStr">
        <is>
          <t>Horas trabajadas en el mes</t>
        </is>
      </c>
      <c r="L7" s="25">
        <f>SUM(H5:H34)</f>
        <v/>
      </c>
    </row>
    <row r="8">
      <c r="B8" s="19" t="n">
        <v>46177</v>
      </c>
      <c r="C8" s="20">
        <f>CHOOSE(WEEKDAY(B8,2),"lunes","martes","miércoles","jueves","viernes","sábado","domingo")</f>
        <v/>
      </c>
      <c r="D8" s="10" t="n"/>
      <c r="E8" s="21" t="n"/>
      <c r="F8" s="21" t="n"/>
      <c r="G8" s="21" t="n"/>
      <c r="H8" s="22">
        <f>IF(OR(E8="",F8=""),"",F8-E8-N(G8))</f>
        <v/>
      </c>
      <c r="I8" s="23">
        <f>IF(H8="","",(H8-Datos!$C$14)*24)</f>
        <v/>
      </c>
      <c r="K8" s="24" t="inlineStr">
        <is>
          <t>Horas de más / de menos</t>
        </is>
      </c>
      <c r="L8" s="30">
        <f>SUM(I5:I34)</f>
        <v/>
      </c>
    </row>
    <row r="9">
      <c r="B9" s="19" t="n">
        <v>46178</v>
      </c>
      <c r="C9" s="20">
        <f>CHOOSE(WEEKDAY(B9,2),"lunes","martes","miércoles","jueves","viernes","sábado","domingo")</f>
        <v/>
      </c>
      <c r="D9" s="10" t="n"/>
      <c r="E9" s="21" t="n"/>
      <c r="F9" s="21" t="n"/>
      <c r="G9" s="21" t="n"/>
      <c r="H9" s="22">
        <f>IF(OR(E9="",F9=""),"",F9-E9-N(G9))</f>
        <v/>
      </c>
      <c r="I9" s="23">
        <f>IF(H9="","",(H9-Datos!$C$14)*24)</f>
        <v/>
      </c>
      <c r="K9" s="24" t="inlineStr">
        <is>
          <t>Días de vacaciones</t>
        </is>
      </c>
      <c r="L9" s="31">
        <f>COUNTIF(D5:D34,"Vacaciones")</f>
        <v/>
      </c>
    </row>
    <row r="10">
      <c r="B10" s="26" t="n">
        <v>46179</v>
      </c>
      <c r="C10" s="27">
        <f>CHOOSE(WEEKDAY(B10,2),"lunes","martes","miércoles","jueves","viernes","sábado","domingo")</f>
        <v/>
      </c>
      <c r="D10" s="10" t="n"/>
      <c r="E10" s="21" t="n"/>
      <c r="F10" s="21" t="n"/>
      <c r="G10" s="21" t="n"/>
      <c r="H10" s="28">
        <f>IF(OR(E10="",F10=""),"",F10-E10-N(G10))</f>
        <v/>
      </c>
      <c r="I10" s="29">
        <f>IF(H10="","",(H10-Datos!$C$14)*24)</f>
        <v/>
      </c>
      <c r="K10" s="24" t="inlineStr">
        <is>
          <t>Días de enfermedad</t>
        </is>
      </c>
      <c r="L10" s="31">
        <f>COUNTIF(D5:D34,"Enfermedad")</f>
        <v/>
      </c>
    </row>
    <row r="11">
      <c r="B11" s="26" t="n">
        <v>46180</v>
      </c>
      <c r="C11" s="27">
        <f>CHOOSE(WEEKDAY(B11,2),"lunes","martes","miércoles","jueves","viernes","sábado","domingo")</f>
        <v/>
      </c>
      <c r="D11" s="10" t="n"/>
      <c r="E11" s="21" t="n"/>
      <c r="F11" s="21" t="n"/>
      <c r="G11" s="21" t="n"/>
      <c r="H11" s="28">
        <f>IF(OR(E11="",F11=""),"",F11-E11-N(G11))</f>
        <v/>
      </c>
      <c r="I11" s="29">
        <f>IF(H11="","",(H11-Datos!$C$14)*24)</f>
        <v/>
      </c>
      <c r="K11" s="24" t="inlineStr">
        <is>
          <t>Días de permiso retribuido</t>
        </is>
      </c>
      <c r="L11" s="31">
        <f>COUNTIF(D5:D34,"Permiso retribuido")</f>
        <v/>
      </c>
    </row>
    <row r="12">
      <c r="B12" s="19" t="n">
        <v>46181</v>
      </c>
      <c r="C12" s="20">
        <f>CHOOSE(WEEKDAY(B12,2),"lunes","martes","miércoles","jueves","viernes","sábado","domingo")</f>
        <v/>
      </c>
      <c r="D12" s="10" t="n"/>
      <c r="E12" s="21" t="n"/>
      <c r="F12" s="21" t="n"/>
      <c r="G12" s="21" t="n"/>
      <c r="H12" s="22">
        <f>IF(OR(E12="",F12=""),"",F12-E12-N(G12))</f>
        <v/>
      </c>
      <c r="I12" s="23">
        <f>IF(H12="","",(H12-Datos!$C$14)*24)</f>
        <v/>
      </c>
      <c r="K12" s="24" t="inlineStr">
        <is>
          <t>Días festivos</t>
        </is>
      </c>
      <c r="L12" s="31">
        <f>COUNTIF(D5:D34,"Festivo")</f>
        <v/>
      </c>
    </row>
    <row r="13">
      <c r="B13" s="19" t="n">
        <v>46182</v>
      </c>
      <c r="C13" s="20">
        <f>CHOOSE(WEEKDAY(B13,2),"lunes","martes","miércoles","jueves","viernes","sábado","domingo")</f>
        <v/>
      </c>
      <c r="D13" s="10" t="n"/>
      <c r="E13" s="21" t="n"/>
      <c r="F13" s="21" t="n"/>
      <c r="G13" s="21" t="n"/>
      <c r="H13" s="22">
        <f>IF(OR(E13="",F13=""),"",F13-E13-N(G13))</f>
        <v/>
      </c>
      <c r="I13" s="23">
        <f>IF(H13="","",(H13-Datos!$C$14)*24)</f>
        <v/>
      </c>
      <c r="K13" s="24" t="inlineStr">
        <is>
          <t>Días trabajados</t>
        </is>
      </c>
      <c r="L13" s="31">
        <f>COUNTIF(D5:D34,"Trabajo")</f>
        <v/>
      </c>
    </row>
    <row r="14">
      <c r="B14" s="19" t="n">
        <v>46183</v>
      </c>
      <c r="C14" s="20">
        <f>CHOOSE(WEEKDAY(B14,2),"lunes","martes","miércoles","jueves","viernes","sábado","domingo")</f>
        <v/>
      </c>
      <c r="D14" s="10" t="n"/>
      <c r="E14" s="21" t="n"/>
      <c r="F14" s="21" t="n"/>
      <c r="G14" s="21" t="n"/>
      <c r="H14" s="22">
        <f>IF(OR(E14="",F14=""),"",F14-E14-N(G14))</f>
        <v/>
      </c>
      <c r="I14" s="23">
        <f>IF(H14="","",(H14-Datos!$C$14)*24)</f>
        <v/>
      </c>
    </row>
    <row r="15">
      <c r="B15" s="19" t="n">
        <v>46184</v>
      </c>
      <c r="C15" s="20">
        <f>CHOOSE(WEEKDAY(B15,2),"lunes","martes","miércoles","jueves","viernes","sábado","domingo")</f>
        <v/>
      </c>
      <c r="D15" s="10" t="n"/>
      <c r="E15" s="21" t="n"/>
      <c r="F15" s="21" t="n"/>
      <c r="G15" s="21" t="n"/>
      <c r="H15" s="22">
        <f>IF(OR(E15="",F15=""),"",F15-E15-N(G15))</f>
        <v/>
      </c>
      <c r="I15" s="23">
        <f>IF(H15="","",(H15-Datos!$C$14)*24)</f>
        <v/>
      </c>
    </row>
    <row r="16">
      <c r="B16" s="19" t="n">
        <v>46185</v>
      </c>
      <c r="C16" s="20">
        <f>CHOOSE(WEEKDAY(B16,2),"lunes","martes","miércoles","jueves","viernes","sábado","domingo")</f>
        <v/>
      </c>
      <c r="D16" s="10" t="n"/>
      <c r="E16" s="21" t="n"/>
      <c r="F16" s="21" t="n"/>
      <c r="G16" s="21" t="n"/>
      <c r="H16" s="22">
        <f>IF(OR(E16="",F16=""),"",F16-E16-N(G16))</f>
        <v/>
      </c>
      <c r="I16" s="23">
        <f>IF(H16="","",(H16-Datos!$C$14)*24)</f>
        <v/>
      </c>
      <c r="K16" s="8" t="inlineStr">
        <is>
          <t>Solo se rellenan las celdas ámbar.</t>
        </is>
      </c>
    </row>
    <row r="17">
      <c r="B17" s="26" t="n">
        <v>46186</v>
      </c>
      <c r="C17" s="27">
        <f>CHOOSE(WEEKDAY(B17,2),"lunes","martes","miércoles","jueves","viernes","sábado","domingo")</f>
        <v/>
      </c>
      <c r="D17" s="10" t="n"/>
      <c r="E17" s="21" t="n"/>
      <c r="F17" s="21" t="n"/>
      <c r="G17" s="21" t="n"/>
      <c r="H17" s="28">
        <f>IF(OR(E17="",F17=""),"",F17-E17-N(G17))</f>
        <v/>
      </c>
      <c r="I17" s="29">
        <f>IF(H17="","",(H17-Datos!$C$14)*24)</f>
        <v/>
      </c>
      <c r="K17" s="8" t="inlineStr">
        <is>
          <t>Las azules están calculadas.</t>
        </is>
      </c>
    </row>
    <row r="18">
      <c r="B18" s="26" t="n">
        <v>46187</v>
      </c>
      <c r="C18" s="27">
        <f>CHOOSE(WEEKDAY(B18,2),"lunes","martes","miércoles","jueves","viernes","sábado","domingo")</f>
        <v/>
      </c>
      <c r="D18" s="10" t="n"/>
      <c r="E18" s="21" t="n"/>
      <c r="F18" s="21" t="n"/>
      <c r="G18" s="21" t="n"/>
      <c r="H18" s="28">
        <f>IF(OR(E18="",F18=""),"",F18-E18-N(G18))</f>
        <v/>
      </c>
      <c r="I18" s="29">
        <f>IF(H18="","",(H18-Datos!$C$14)*24)</f>
        <v/>
      </c>
    </row>
    <row r="19">
      <c r="B19" s="19" t="n">
        <v>46188</v>
      </c>
      <c r="C19" s="20">
        <f>CHOOSE(WEEKDAY(B19,2),"lunes","martes","miércoles","jueves","viernes","sábado","domingo")</f>
        <v/>
      </c>
      <c r="D19" s="10" t="n"/>
      <c r="E19" s="21" t="n"/>
      <c r="F19" s="21" t="n"/>
      <c r="G19" s="21" t="n"/>
      <c r="H19" s="22">
        <f>IF(OR(E19="",F19=""),"",F19-E19-N(G19))</f>
        <v/>
      </c>
      <c r="I19" s="23">
        <f>IF(H19="","",(H19-Datos!$C$14)*24)</f>
        <v/>
      </c>
      <c r="K19" s="15" t="inlineStr">
        <is>
          <t>Gest Peritia · www.gestperitia.com</t>
        </is>
      </c>
    </row>
    <row r="20">
      <c r="B20" s="19" t="n">
        <v>46189</v>
      </c>
      <c r="C20" s="20">
        <f>CHOOSE(WEEKDAY(B20,2),"lunes","martes","miércoles","jueves","viernes","sábado","domingo")</f>
        <v/>
      </c>
      <c r="D20" s="10" t="n"/>
      <c r="E20" s="21" t="n"/>
      <c r="F20" s="21" t="n"/>
      <c r="G20" s="21" t="n"/>
      <c r="H20" s="22">
        <f>IF(OR(E20="",F20=""),"",F20-E20-N(G20))</f>
        <v/>
      </c>
      <c r="I20" s="23">
        <f>IF(H20="","",(H20-Datos!$C$14)*24)</f>
        <v/>
      </c>
    </row>
    <row r="21">
      <c r="B21" s="19" t="n">
        <v>46190</v>
      </c>
      <c r="C21" s="20">
        <f>CHOOSE(WEEKDAY(B21,2),"lunes","martes","miércoles","jueves","viernes","sábado","domingo")</f>
        <v/>
      </c>
      <c r="D21" s="10" t="n"/>
      <c r="E21" s="21" t="n"/>
      <c r="F21" s="21" t="n"/>
      <c r="G21" s="21" t="n"/>
      <c r="H21" s="22">
        <f>IF(OR(E21="",F21=""),"",F21-E21-N(G21))</f>
        <v/>
      </c>
      <c r="I21" s="23">
        <f>IF(H21="","",(H21-Datos!$C$14)*24)</f>
        <v/>
      </c>
    </row>
    <row r="22">
      <c r="B22" s="19" t="n">
        <v>46191</v>
      </c>
      <c r="C22" s="20">
        <f>CHOOSE(WEEKDAY(B22,2),"lunes","martes","miércoles","jueves","viernes","sábado","domingo")</f>
        <v/>
      </c>
      <c r="D22" s="10" t="n"/>
      <c r="E22" s="21" t="n"/>
      <c r="F22" s="21" t="n"/>
      <c r="G22" s="21" t="n"/>
      <c r="H22" s="22">
        <f>IF(OR(E22="",F22=""),"",F22-E22-N(G22))</f>
        <v/>
      </c>
      <c r="I22" s="23">
        <f>IF(H22="","",(H22-Datos!$C$14)*24)</f>
        <v/>
      </c>
    </row>
    <row r="23">
      <c r="B23" s="19" t="n">
        <v>46192</v>
      </c>
      <c r="C23" s="20">
        <f>CHOOSE(WEEKDAY(B23,2),"lunes","martes","miércoles","jueves","viernes","sábado","domingo")</f>
        <v/>
      </c>
      <c r="D23" s="10" t="n"/>
      <c r="E23" s="21" t="n"/>
      <c r="F23" s="21" t="n"/>
      <c r="G23" s="21" t="n"/>
      <c r="H23" s="22">
        <f>IF(OR(E23="",F23=""),"",F23-E23-N(G23))</f>
        <v/>
      </c>
      <c r="I23" s="23">
        <f>IF(H23="","",(H23-Datos!$C$14)*24)</f>
        <v/>
      </c>
    </row>
    <row r="24">
      <c r="B24" s="26" t="n">
        <v>46193</v>
      </c>
      <c r="C24" s="27">
        <f>CHOOSE(WEEKDAY(B24,2),"lunes","martes","miércoles","jueves","viernes","sábado","domingo")</f>
        <v/>
      </c>
      <c r="D24" s="10" t="n"/>
      <c r="E24" s="21" t="n"/>
      <c r="F24" s="21" t="n"/>
      <c r="G24" s="21" t="n"/>
      <c r="H24" s="28">
        <f>IF(OR(E24="",F24=""),"",F24-E24-N(G24))</f>
        <v/>
      </c>
      <c r="I24" s="29">
        <f>IF(H24="","",(H24-Datos!$C$14)*24)</f>
        <v/>
      </c>
    </row>
    <row r="25">
      <c r="B25" s="26" t="n">
        <v>46194</v>
      </c>
      <c r="C25" s="27">
        <f>CHOOSE(WEEKDAY(B25,2),"lunes","martes","miércoles","jueves","viernes","sábado","domingo")</f>
        <v/>
      </c>
      <c r="D25" s="10" t="n"/>
      <c r="E25" s="21" t="n"/>
      <c r="F25" s="21" t="n"/>
      <c r="G25" s="21" t="n"/>
      <c r="H25" s="28">
        <f>IF(OR(E25="",F25=""),"",F25-E25-N(G25))</f>
        <v/>
      </c>
      <c r="I25" s="29">
        <f>IF(H25="","",(H25-Datos!$C$14)*24)</f>
        <v/>
      </c>
    </row>
    <row r="26">
      <c r="B26" s="19" t="n">
        <v>46195</v>
      </c>
      <c r="C26" s="20">
        <f>CHOOSE(WEEKDAY(B26,2),"lunes","martes","miércoles","jueves","viernes","sábado","domingo")</f>
        <v/>
      </c>
      <c r="D26" s="10" t="n"/>
      <c r="E26" s="21" t="n"/>
      <c r="F26" s="21" t="n"/>
      <c r="G26" s="21" t="n"/>
      <c r="H26" s="22">
        <f>IF(OR(E26="",F26=""),"",F26-E26-N(G26))</f>
        <v/>
      </c>
      <c r="I26" s="23">
        <f>IF(H26="","",(H26-Datos!$C$14)*24)</f>
        <v/>
      </c>
    </row>
    <row r="27">
      <c r="B27" s="19" t="n">
        <v>46196</v>
      </c>
      <c r="C27" s="20">
        <f>CHOOSE(WEEKDAY(B27,2),"lunes","martes","miércoles","jueves","viernes","sábado","domingo")</f>
        <v/>
      </c>
      <c r="D27" s="10" t="n"/>
      <c r="E27" s="21" t="n"/>
      <c r="F27" s="21" t="n"/>
      <c r="G27" s="21" t="n"/>
      <c r="H27" s="22">
        <f>IF(OR(E27="",F27=""),"",F27-E27-N(G27))</f>
        <v/>
      </c>
      <c r="I27" s="23">
        <f>IF(H27="","",(H27-Datos!$C$14)*24)</f>
        <v/>
      </c>
    </row>
    <row r="28">
      <c r="B28" s="19" t="n">
        <v>46197</v>
      </c>
      <c r="C28" s="20">
        <f>CHOOSE(WEEKDAY(B28,2),"lunes","martes","miércoles","jueves","viernes","sábado","domingo")</f>
        <v/>
      </c>
      <c r="D28" s="10" t="n"/>
      <c r="E28" s="21" t="n"/>
      <c r="F28" s="21" t="n"/>
      <c r="G28" s="21" t="n"/>
      <c r="H28" s="22">
        <f>IF(OR(E28="",F28=""),"",F28-E28-N(G28))</f>
        <v/>
      </c>
      <c r="I28" s="23">
        <f>IF(H28="","",(H28-Datos!$C$14)*24)</f>
        <v/>
      </c>
    </row>
    <row r="29">
      <c r="B29" s="19" t="n">
        <v>46198</v>
      </c>
      <c r="C29" s="20">
        <f>CHOOSE(WEEKDAY(B29,2),"lunes","martes","miércoles","jueves","viernes","sábado","domingo")</f>
        <v/>
      </c>
      <c r="D29" s="10" t="n"/>
      <c r="E29" s="21" t="n"/>
      <c r="F29" s="21" t="n"/>
      <c r="G29" s="21" t="n"/>
      <c r="H29" s="22">
        <f>IF(OR(E29="",F29=""),"",F29-E29-N(G29))</f>
        <v/>
      </c>
      <c r="I29" s="23">
        <f>IF(H29="","",(H29-Datos!$C$14)*24)</f>
        <v/>
      </c>
    </row>
    <row r="30">
      <c r="B30" s="19" t="n">
        <v>46199</v>
      </c>
      <c r="C30" s="20">
        <f>CHOOSE(WEEKDAY(B30,2),"lunes","martes","miércoles","jueves","viernes","sábado","domingo")</f>
        <v/>
      </c>
      <c r="D30" s="10" t="n"/>
      <c r="E30" s="21" t="n"/>
      <c r="F30" s="21" t="n"/>
      <c r="G30" s="21" t="n"/>
      <c r="H30" s="22">
        <f>IF(OR(E30="",F30=""),"",F30-E30-N(G30))</f>
        <v/>
      </c>
      <c r="I30" s="23">
        <f>IF(H30="","",(H30-Datos!$C$14)*24)</f>
        <v/>
      </c>
    </row>
    <row r="31">
      <c r="B31" s="26" t="n">
        <v>46200</v>
      </c>
      <c r="C31" s="27">
        <f>CHOOSE(WEEKDAY(B31,2),"lunes","martes","miércoles","jueves","viernes","sábado","domingo")</f>
        <v/>
      </c>
      <c r="D31" s="10" t="n"/>
      <c r="E31" s="21" t="n"/>
      <c r="F31" s="21" t="n"/>
      <c r="G31" s="21" t="n"/>
      <c r="H31" s="28">
        <f>IF(OR(E31="",F31=""),"",F31-E31-N(G31))</f>
        <v/>
      </c>
      <c r="I31" s="29">
        <f>IF(H31="","",(H31-Datos!$C$14)*24)</f>
        <v/>
      </c>
    </row>
    <row r="32">
      <c r="B32" s="26" t="n">
        <v>46201</v>
      </c>
      <c r="C32" s="27">
        <f>CHOOSE(WEEKDAY(B32,2),"lunes","martes","miércoles","jueves","viernes","sábado","domingo")</f>
        <v/>
      </c>
      <c r="D32" s="10" t="n"/>
      <c r="E32" s="21" t="n"/>
      <c r="F32" s="21" t="n"/>
      <c r="G32" s="21" t="n"/>
      <c r="H32" s="28">
        <f>IF(OR(E32="",F32=""),"",F32-E32-N(G32))</f>
        <v/>
      </c>
      <c r="I32" s="29">
        <f>IF(H32="","",(H32-Datos!$C$14)*24)</f>
        <v/>
      </c>
    </row>
    <row r="33">
      <c r="B33" s="19" t="n">
        <v>46202</v>
      </c>
      <c r="C33" s="20">
        <f>CHOOSE(WEEKDAY(B33,2),"lunes","martes","miércoles","jueves","viernes","sábado","domingo")</f>
        <v/>
      </c>
      <c r="D33" s="10" t="n"/>
      <c r="E33" s="21" t="n"/>
      <c r="F33" s="21" t="n"/>
      <c r="G33" s="21" t="n"/>
      <c r="H33" s="22">
        <f>IF(OR(E33="",F33=""),"",F33-E33-N(G33))</f>
        <v/>
      </c>
      <c r="I33" s="23">
        <f>IF(H33="","",(H33-Datos!$C$14)*24)</f>
        <v/>
      </c>
    </row>
    <row r="34">
      <c r="B34" s="19" t="n">
        <v>46203</v>
      </c>
      <c r="C34" s="20">
        <f>CHOOSE(WEEKDAY(B34,2),"lunes","martes","miércoles","jueves","viernes","sábado","domingo")</f>
        <v/>
      </c>
      <c r="D34" s="10" t="n"/>
      <c r="E34" s="21" t="n"/>
      <c r="F34" s="21" t="n"/>
      <c r="G34" s="21" t="n"/>
      <c r="H34" s="22">
        <f>IF(OR(E34="",F34=""),"",F34-E34-N(G34))</f>
        <v/>
      </c>
      <c r="I34" s="23">
        <f>IF(H34="","",(H34-Datos!$C$14)*24)</f>
        <v/>
      </c>
    </row>
    <row r="36">
      <c r="B36" s="14" t="inlineStr">
        <is>
          <t>TOTAL DEL MES</t>
        </is>
      </c>
      <c r="H36" s="25">
        <f>SUM(H5:H34)</f>
        <v/>
      </c>
      <c r="I36" s="30">
        <f>SUM(I5:I34)</f>
        <v/>
      </c>
    </row>
  </sheetData>
  <mergeCells count="1">
    <mergeCell ref="B36:G36"/>
  </mergeCells>
  <dataValidations count="1">
    <dataValidation sqref="D5:D34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B1:L3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7" t="inlineStr">
        <is>
          <t>Julio — registro diario de jornada</t>
        </is>
      </c>
    </row>
    <row r="2">
      <c r="B2" s="8">
        <f>Datos!$C$5&amp;"  ·  "&amp;Datos!$C$7</f>
        <v/>
      </c>
    </row>
    <row r="4" ht="30" customHeight="1">
      <c r="B4" s="16" t="inlineStr">
        <is>
          <t>Fecha</t>
        </is>
      </c>
      <c r="C4" s="16" t="inlineStr">
        <is>
          <t>Día</t>
        </is>
      </c>
      <c r="D4" s="16" t="inlineStr">
        <is>
          <t>Incidencia</t>
        </is>
      </c>
      <c r="E4" s="16" t="inlineStr">
        <is>
          <t>Entrada</t>
        </is>
      </c>
      <c r="F4" s="16" t="inlineStr">
        <is>
          <t>Salida</t>
        </is>
      </c>
      <c r="G4" s="16" t="inlineStr">
        <is>
          <t>Pausa no computable</t>
        </is>
      </c>
      <c r="H4" s="16" t="inlineStr">
        <is>
          <t>Horas trabajadas</t>
        </is>
      </c>
      <c r="I4" s="16" t="inlineStr">
        <is>
          <t>Diferencia (h)</t>
        </is>
      </c>
      <c r="K4" s="17" t="inlineStr">
        <is>
          <t>Resumen del mes</t>
        </is>
      </c>
      <c r="L4" s="18" t="n"/>
    </row>
    <row r="5">
      <c r="B5" s="19" t="n">
        <v>46204</v>
      </c>
      <c r="C5" s="20">
        <f>CHOOSE(WEEKDAY(B5,2),"lunes","martes","miércoles","jueves","viernes","sábado","domingo")</f>
        <v/>
      </c>
      <c r="D5" s="10" t="n"/>
      <c r="E5" s="21" t="n"/>
      <c r="F5" s="21" t="n"/>
      <c r="G5" s="21" t="n"/>
      <c r="H5" s="22">
        <f>IF(OR(E5="",F5=""),"",F5-E5-N(G5))</f>
        <v/>
      </c>
      <c r="I5" s="23">
        <f>IF(H5="","",(H5-Datos!$C$14)*24)</f>
        <v/>
      </c>
      <c r="K5" s="24" t="inlineStr">
        <is>
          <t>Jornada semanal de contrato</t>
        </is>
      </c>
      <c r="L5" s="25">
        <f>Datos!$C$11</f>
        <v/>
      </c>
    </row>
    <row r="6">
      <c r="B6" s="19" t="n">
        <v>46205</v>
      </c>
      <c r="C6" s="20">
        <f>CHOOSE(WEEKDAY(B6,2),"lunes","martes","miércoles","jueves","viernes","sábado","domingo")</f>
        <v/>
      </c>
      <c r="D6" s="10" t="n"/>
      <c r="E6" s="21" t="n"/>
      <c r="F6" s="21" t="n"/>
      <c r="G6" s="21" t="n"/>
      <c r="H6" s="22">
        <f>IF(OR(E6="",F6=""),"",F6-E6-N(G6))</f>
        <v/>
      </c>
      <c r="I6" s="23">
        <f>IF(H6="","",(H6-Datos!$C$14)*24)</f>
        <v/>
      </c>
      <c r="K6" s="24" t="inlineStr">
        <is>
          <t>Jornada diaria de contrato</t>
        </is>
      </c>
      <c r="L6" s="25">
        <f>Datos!$C$14</f>
        <v/>
      </c>
    </row>
    <row r="7">
      <c r="B7" s="19" t="n">
        <v>46206</v>
      </c>
      <c r="C7" s="20">
        <f>CHOOSE(WEEKDAY(B7,2),"lunes","martes","miércoles","jueves","viernes","sábado","domingo")</f>
        <v/>
      </c>
      <c r="D7" s="10" t="n"/>
      <c r="E7" s="21" t="n"/>
      <c r="F7" s="21" t="n"/>
      <c r="G7" s="21" t="n"/>
      <c r="H7" s="22">
        <f>IF(OR(E7="",F7=""),"",F7-E7-N(G7))</f>
        <v/>
      </c>
      <c r="I7" s="23">
        <f>IF(H7="","",(H7-Datos!$C$14)*24)</f>
        <v/>
      </c>
      <c r="K7" s="24" t="inlineStr">
        <is>
          <t>Horas trabajadas en el mes</t>
        </is>
      </c>
      <c r="L7" s="25">
        <f>SUM(H5:H35)</f>
        <v/>
      </c>
    </row>
    <row r="8">
      <c r="B8" s="26" t="n">
        <v>46207</v>
      </c>
      <c r="C8" s="27">
        <f>CHOOSE(WEEKDAY(B8,2),"lunes","martes","miércoles","jueves","viernes","sábado","domingo")</f>
        <v/>
      </c>
      <c r="D8" s="10" t="n"/>
      <c r="E8" s="21" t="n"/>
      <c r="F8" s="21" t="n"/>
      <c r="G8" s="21" t="n"/>
      <c r="H8" s="28">
        <f>IF(OR(E8="",F8=""),"",F8-E8-N(G8))</f>
        <v/>
      </c>
      <c r="I8" s="29">
        <f>IF(H8="","",(H8-Datos!$C$14)*24)</f>
        <v/>
      </c>
      <c r="K8" s="24" t="inlineStr">
        <is>
          <t>Horas de más / de menos</t>
        </is>
      </c>
      <c r="L8" s="30">
        <f>SUM(I5:I35)</f>
        <v/>
      </c>
    </row>
    <row r="9">
      <c r="B9" s="26" t="n">
        <v>46208</v>
      </c>
      <c r="C9" s="27">
        <f>CHOOSE(WEEKDAY(B9,2),"lunes","martes","miércoles","jueves","viernes","sábado","domingo")</f>
        <v/>
      </c>
      <c r="D9" s="10" t="n"/>
      <c r="E9" s="21" t="n"/>
      <c r="F9" s="21" t="n"/>
      <c r="G9" s="21" t="n"/>
      <c r="H9" s="28">
        <f>IF(OR(E9="",F9=""),"",F9-E9-N(G9))</f>
        <v/>
      </c>
      <c r="I9" s="29">
        <f>IF(H9="","",(H9-Datos!$C$14)*24)</f>
        <v/>
      </c>
      <c r="K9" s="24" t="inlineStr">
        <is>
          <t>Días de vacaciones</t>
        </is>
      </c>
      <c r="L9" s="31">
        <f>COUNTIF(D5:D35,"Vacaciones")</f>
        <v/>
      </c>
    </row>
    <row r="10">
      <c r="B10" s="19" t="n">
        <v>46209</v>
      </c>
      <c r="C10" s="20">
        <f>CHOOSE(WEEKDAY(B10,2),"lunes","martes","miércoles","jueves","viernes","sábado","domingo")</f>
        <v/>
      </c>
      <c r="D10" s="10" t="n"/>
      <c r="E10" s="21" t="n"/>
      <c r="F10" s="21" t="n"/>
      <c r="G10" s="21" t="n"/>
      <c r="H10" s="22">
        <f>IF(OR(E10="",F10=""),"",F10-E10-N(G10))</f>
        <v/>
      </c>
      <c r="I10" s="23">
        <f>IF(H10="","",(H10-Datos!$C$14)*24)</f>
        <v/>
      </c>
      <c r="K10" s="24" t="inlineStr">
        <is>
          <t>Días de enfermedad</t>
        </is>
      </c>
      <c r="L10" s="31">
        <f>COUNTIF(D5:D35,"Enfermedad")</f>
        <v/>
      </c>
    </row>
    <row r="11">
      <c r="B11" s="19" t="n">
        <v>46210</v>
      </c>
      <c r="C11" s="20">
        <f>CHOOSE(WEEKDAY(B11,2),"lunes","martes","miércoles","jueves","viernes","sábado","domingo")</f>
        <v/>
      </c>
      <c r="D11" s="10" t="n"/>
      <c r="E11" s="21" t="n"/>
      <c r="F11" s="21" t="n"/>
      <c r="G11" s="21" t="n"/>
      <c r="H11" s="22">
        <f>IF(OR(E11="",F11=""),"",F11-E11-N(G11))</f>
        <v/>
      </c>
      <c r="I11" s="23">
        <f>IF(H11="","",(H11-Datos!$C$14)*24)</f>
        <v/>
      </c>
      <c r="K11" s="24" t="inlineStr">
        <is>
          <t>Días de permiso retribuido</t>
        </is>
      </c>
      <c r="L11" s="31">
        <f>COUNTIF(D5:D35,"Permiso retribuido")</f>
        <v/>
      </c>
    </row>
    <row r="12">
      <c r="B12" s="19" t="n">
        <v>46211</v>
      </c>
      <c r="C12" s="20">
        <f>CHOOSE(WEEKDAY(B12,2),"lunes","martes","miércoles","jueves","viernes","sábado","domingo")</f>
        <v/>
      </c>
      <c r="D12" s="10" t="n"/>
      <c r="E12" s="21" t="n"/>
      <c r="F12" s="21" t="n"/>
      <c r="G12" s="21" t="n"/>
      <c r="H12" s="22">
        <f>IF(OR(E12="",F12=""),"",F12-E12-N(G12))</f>
        <v/>
      </c>
      <c r="I12" s="23">
        <f>IF(H12="","",(H12-Datos!$C$14)*24)</f>
        <v/>
      </c>
      <c r="K12" s="24" t="inlineStr">
        <is>
          <t>Días festivos</t>
        </is>
      </c>
      <c r="L12" s="31">
        <f>COUNTIF(D5:D35,"Festivo")</f>
        <v/>
      </c>
    </row>
    <row r="13">
      <c r="B13" s="19" t="n">
        <v>46212</v>
      </c>
      <c r="C13" s="20">
        <f>CHOOSE(WEEKDAY(B13,2),"lunes","martes","miércoles","jueves","viernes","sábado","domingo")</f>
        <v/>
      </c>
      <c r="D13" s="10" t="n"/>
      <c r="E13" s="21" t="n"/>
      <c r="F13" s="21" t="n"/>
      <c r="G13" s="21" t="n"/>
      <c r="H13" s="22">
        <f>IF(OR(E13="",F13=""),"",F13-E13-N(G13))</f>
        <v/>
      </c>
      <c r="I13" s="23">
        <f>IF(H13="","",(H13-Datos!$C$14)*24)</f>
        <v/>
      </c>
      <c r="K13" s="24" t="inlineStr">
        <is>
          <t>Días trabajados</t>
        </is>
      </c>
      <c r="L13" s="31">
        <f>COUNTIF(D5:D35,"Trabajo")</f>
        <v/>
      </c>
    </row>
    <row r="14">
      <c r="B14" s="19" t="n">
        <v>46213</v>
      </c>
      <c r="C14" s="20">
        <f>CHOOSE(WEEKDAY(B14,2),"lunes","martes","miércoles","jueves","viernes","sábado","domingo")</f>
        <v/>
      </c>
      <c r="D14" s="10" t="n"/>
      <c r="E14" s="21" t="n"/>
      <c r="F14" s="21" t="n"/>
      <c r="G14" s="21" t="n"/>
      <c r="H14" s="22">
        <f>IF(OR(E14="",F14=""),"",F14-E14-N(G14))</f>
        <v/>
      </c>
      <c r="I14" s="23">
        <f>IF(H14="","",(H14-Datos!$C$14)*24)</f>
        <v/>
      </c>
    </row>
    <row r="15">
      <c r="B15" s="26" t="n">
        <v>46214</v>
      </c>
      <c r="C15" s="27">
        <f>CHOOSE(WEEKDAY(B15,2),"lunes","martes","miércoles","jueves","viernes","sábado","domingo")</f>
        <v/>
      </c>
      <c r="D15" s="10" t="n"/>
      <c r="E15" s="21" t="n"/>
      <c r="F15" s="21" t="n"/>
      <c r="G15" s="21" t="n"/>
      <c r="H15" s="28">
        <f>IF(OR(E15="",F15=""),"",F15-E15-N(G15))</f>
        <v/>
      </c>
      <c r="I15" s="29">
        <f>IF(H15="","",(H15-Datos!$C$14)*24)</f>
        <v/>
      </c>
    </row>
    <row r="16">
      <c r="B16" s="26" t="n">
        <v>46215</v>
      </c>
      <c r="C16" s="27">
        <f>CHOOSE(WEEKDAY(B16,2),"lunes","martes","miércoles","jueves","viernes","sábado","domingo")</f>
        <v/>
      </c>
      <c r="D16" s="10" t="n"/>
      <c r="E16" s="21" t="n"/>
      <c r="F16" s="21" t="n"/>
      <c r="G16" s="21" t="n"/>
      <c r="H16" s="28">
        <f>IF(OR(E16="",F16=""),"",F16-E16-N(G16))</f>
        <v/>
      </c>
      <c r="I16" s="29">
        <f>IF(H16="","",(H16-Datos!$C$14)*24)</f>
        <v/>
      </c>
      <c r="K16" s="8" t="inlineStr">
        <is>
          <t>Solo se rellenan las celdas ámbar.</t>
        </is>
      </c>
    </row>
    <row r="17">
      <c r="B17" s="19" t="n">
        <v>46216</v>
      </c>
      <c r="C17" s="20">
        <f>CHOOSE(WEEKDAY(B17,2),"lunes","martes","miércoles","jueves","viernes","sábado","domingo")</f>
        <v/>
      </c>
      <c r="D17" s="10" t="n"/>
      <c r="E17" s="21" t="n"/>
      <c r="F17" s="21" t="n"/>
      <c r="G17" s="21" t="n"/>
      <c r="H17" s="22">
        <f>IF(OR(E17="",F17=""),"",F17-E17-N(G17))</f>
        <v/>
      </c>
      <c r="I17" s="23">
        <f>IF(H17="","",(H17-Datos!$C$14)*24)</f>
        <v/>
      </c>
      <c r="K17" s="8" t="inlineStr">
        <is>
          <t>Las azules están calculadas.</t>
        </is>
      </c>
    </row>
    <row r="18">
      <c r="B18" s="19" t="n">
        <v>46217</v>
      </c>
      <c r="C18" s="20">
        <f>CHOOSE(WEEKDAY(B18,2),"lunes","martes","miércoles","jueves","viernes","sábado","domingo")</f>
        <v/>
      </c>
      <c r="D18" s="10" t="n"/>
      <c r="E18" s="21" t="n"/>
      <c r="F18" s="21" t="n"/>
      <c r="G18" s="21" t="n"/>
      <c r="H18" s="22">
        <f>IF(OR(E18="",F18=""),"",F18-E18-N(G18))</f>
        <v/>
      </c>
      <c r="I18" s="23">
        <f>IF(H18="","",(H18-Datos!$C$14)*24)</f>
        <v/>
      </c>
    </row>
    <row r="19">
      <c r="B19" s="19" t="n">
        <v>46218</v>
      </c>
      <c r="C19" s="20">
        <f>CHOOSE(WEEKDAY(B19,2),"lunes","martes","miércoles","jueves","viernes","sábado","domingo")</f>
        <v/>
      </c>
      <c r="D19" s="10" t="n"/>
      <c r="E19" s="21" t="n"/>
      <c r="F19" s="21" t="n"/>
      <c r="G19" s="21" t="n"/>
      <c r="H19" s="22">
        <f>IF(OR(E19="",F19=""),"",F19-E19-N(G19))</f>
        <v/>
      </c>
      <c r="I19" s="23">
        <f>IF(H19="","",(H19-Datos!$C$14)*24)</f>
        <v/>
      </c>
      <c r="K19" s="15" t="inlineStr">
        <is>
          <t>Gest Peritia · www.gestperitia.com</t>
        </is>
      </c>
    </row>
    <row r="20">
      <c r="B20" s="19" t="n">
        <v>46219</v>
      </c>
      <c r="C20" s="20">
        <f>CHOOSE(WEEKDAY(B20,2),"lunes","martes","miércoles","jueves","viernes","sábado","domingo")</f>
        <v/>
      </c>
      <c r="D20" s="10" t="n"/>
      <c r="E20" s="21" t="n"/>
      <c r="F20" s="21" t="n"/>
      <c r="G20" s="21" t="n"/>
      <c r="H20" s="22">
        <f>IF(OR(E20="",F20=""),"",F20-E20-N(G20))</f>
        <v/>
      </c>
      <c r="I20" s="23">
        <f>IF(H20="","",(H20-Datos!$C$14)*24)</f>
        <v/>
      </c>
    </row>
    <row r="21">
      <c r="B21" s="19" t="n">
        <v>46220</v>
      </c>
      <c r="C21" s="20">
        <f>CHOOSE(WEEKDAY(B21,2),"lunes","martes","miércoles","jueves","viernes","sábado","domingo")</f>
        <v/>
      </c>
      <c r="D21" s="10" t="n"/>
      <c r="E21" s="21" t="n"/>
      <c r="F21" s="21" t="n"/>
      <c r="G21" s="21" t="n"/>
      <c r="H21" s="22">
        <f>IF(OR(E21="",F21=""),"",F21-E21-N(G21))</f>
        <v/>
      </c>
      <c r="I21" s="23">
        <f>IF(H21="","",(H21-Datos!$C$14)*24)</f>
        <v/>
      </c>
    </row>
    <row r="22">
      <c r="B22" s="26" t="n">
        <v>46221</v>
      </c>
      <c r="C22" s="27">
        <f>CHOOSE(WEEKDAY(B22,2),"lunes","martes","miércoles","jueves","viernes","sábado","domingo")</f>
        <v/>
      </c>
      <c r="D22" s="10" t="n"/>
      <c r="E22" s="21" t="n"/>
      <c r="F22" s="21" t="n"/>
      <c r="G22" s="21" t="n"/>
      <c r="H22" s="28">
        <f>IF(OR(E22="",F22=""),"",F22-E22-N(G22))</f>
        <v/>
      </c>
      <c r="I22" s="29">
        <f>IF(H22="","",(H22-Datos!$C$14)*24)</f>
        <v/>
      </c>
    </row>
    <row r="23">
      <c r="B23" s="26" t="n">
        <v>46222</v>
      </c>
      <c r="C23" s="27">
        <f>CHOOSE(WEEKDAY(B23,2),"lunes","martes","miércoles","jueves","viernes","sábado","domingo")</f>
        <v/>
      </c>
      <c r="D23" s="10" t="n"/>
      <c r="E23" s="21" t="n"/>
      <c r="F23" s="21" t="n"/>
      <c r="G23" s="21" t="n"/>
      <c r="H23" s="28">
        <f>IF(OR(E23="",F23=""),"",F23-E23-N(G23))</f>
        <v/>
      </c>
      <c r="I23" s="29">
        <f>IF(H23="","",(H23-Datos!$C$14)*24)</f>
        <v/>
      </c>
    </row>
    <row r="24">
      <c r="B24" s="19" t="n">
        <v>46223</v>
      </c>
      <c r="C24" s="20">
        <f>CHOOSE(WEEKDAY(B24,2),"lunes","martes","miércoles","jueves","viernes","sábado","domingo")</f>
        <v/>
      </c>
      <c r="D24" s="10" t="n"/>
      <c r="E24" s="21" t="n"/>
      <c r="F24" s="21" t="n"/>
      <c r="G24" s="21" t="n"/>
      <c r="H24" s="22">
        <f>IF(OR(E24="",F24=""),"",F24-E24-N(G24))</f>
        <v/>
      </c>
      <c r="I24" s="23">
        <f>IF(H24="","",(H24-Datos!$C$14)*24)</f>
        <v/>
      </c>
    </row>
    <row r="25">
      <c r="B25" s="19" t="n">
        <v>46224</v>
      </c>
      <c r="C25" s="20">
        <f>CHOOSE(WEEKDAY(B25,2),"lunes","martes","miércoles","jueves","viernes","sábado","domingo")</f>
        <v/>
      </c>
      <c r="D25" s="10" t="n"/>
      <c r="E25" s="21" t="n"/>
      <c r="F25" s="21" t="n"/>
      <c r="G25" s="21" t="n"/>
      <c r="H25" s="22">
        <f>IF(OR(E25="",F25=""),"",F25-E25-N(G25))</f>
        <v/>
      </c>
      <c r="I25" s="23">
        <f>IF(H25="","",(H25-Datos!$C$14)*24)</f>
        <v/>
      </c>
    </row>
    <row r="26">
      <c r="B26" s="19" t="n">
        <v>46225</v>
      </c>
      <c r="C26" s="20">
        <f>CHOOSE(WEEKDAY(B26,2),"lunes","martes","miércoles","jueves","viernes","sábado","domingo")</f>
        <v/>
      </c>
      <c r="D26" s="10" t="n"/>
      <c r="E26" s="21" t="n"/>
      <c r="F26" s="21" t="n"/>
      <c r="G26" s="21" t="n"/>
      <c r="H26" s="22">
        <f>IF(OR(E26="",F26=""),"",F26-E26-N(G26))</f>
        <v/>
      </c>
      <c r="I26" s="23">
        <f>IF(H26="","",(H26-Datos!$C$14)*24)</f>
        <v/>
      </c>
    </row>
    <row r="27">
      <c r="B27" s="19" t="n">
        <v>46226</v>
      </c>
      <c r="C27" s="20">
        <f>CHOOSE(WEEKDAY(B27,2),"lunes","martes","miércoles","jueves","viernes","sábado","domingo")</f>
        <v/>
      </c>
      <c r="D27" s="10" t="n"/>
      <c r="E27" s="21" t="n"/>
      <c r="F27" s="21" t="n"/>
      <c r="G27" s="21" t="n"/>
      <c r="H27" s="22">
        <f>IF(OR(E27="",F27=""),"",F27-E27-N(G27))</f>
        <v/>
      </c>
      <c r="I27" s="23">
        <f>IF(H27="","",(H27-Datos!$C$14)*24)</f>
        <v/>
      </c>
    </row>
    <row r="28">
      <c r="B28" s="19" t="n">
        <v>46227</v>
      </c>
      <c r="C28" s="20">
        <f>CHOOSE(WEEKDAY(B28,2),"lunes","martes","miércoles","jueves","viernes","sábado","domingo")</f>
        <v/>
      </c>
      <c r="D28" s="10" t="n"/>
      <c r="E28" s="21" t="n"/>
      <c r="F28" s="21" t="n"/>
      <c r="G28" s="21" t="n"/>
      <c r="H28" s="22">
        <f>IF(OR(E28="",F28=""),"",F28-E28-N(G28))</f>
        <v/>
      </c>
      <c r="I28" s="23">
        <f>IF(H28="","",(H28-Datos!$C$14)*24)</f>
        <v/>
      </c>
    </row>
    <row r="29">
      <c r="B29" s="26" t="n">
        <v>46228</v>
      </c>
      <c r="C29" s="27">
        <f>CHOOSE(WEEKDAY(B29,2),"lunes","martes","miércoles","jueves","viernes","sábado","domingo")</f>
        <v/>
      </c>
      <c r="D29" s="10" t="n"/>
      <c r="E29" s="21" t="n"/>
      <c r="F29" s="21" t="n"/>
      <c r="G29" s="21" t="n"/>
      <c r="H29" s="28">
        <f>IF(OR(E29="",F29=""),"",F29-E29-N(G29))</f>
        <v/>
      </c>
      <c r="I29" s="29">
        <f>IF(H29="","",(H29-Datos!$C$14)*24)</f>
        <v/>
      </c>
    </row>
    <row r="30">
      <c r="B30" s="26" t="n">
        <v>46229</v>
      </c>
      <c r="C30" s="27">
        <f>CHOOSE(WEEKDAY(B30,2),"lunes","martes","miércoles","jueves","viernes","sábado","domingo")</f>
        <v/>
      </c>
      <c r="D30" s="10" t="n"/>
      <c r="E30" s="21" t="n"/>
      <c r="F30" s="21" t="n"/>
      <c r="G30" s="21" t="n"/>
      <c r="H30" s="28">
        <f>IF(OR(E30="",F30=""),"",F30-E30-N(G30))</f>
        <v/>
      </c>
      <c r="I30" s="29">
        <f>IF(H30="","",(H30-Datos!$C$14)*24)</f>
        <v/>
      </c>
    </row>
    <row r="31">
      <c r="B31" s="19" t="n">
        <v>46230</v>
      </c>
      <c r="C31" s="20">
        <f>CHOOSE(WEEKDAY(B31,2),"lunes","martes","miércoles","jueves","viernes","sábado","domingo")</f>
        <v/>
      </c>
      <c r="D31" s="10" t="n"/>
      <c r="E31" s="21" t="n"/>
      <c r="F31" s="21" t="n"/>
      <c r="G31" s="21" t="n"/>
      <c r="H31" s="22">
        <f>IF(OR(E31="",F31=""),"",F31-E31-N(G31))</f>
        <v/>
      </c>
      <c r="I31" s="23">
        <f>IF(H31="","",(H31-Datos!$C$14)*24)</f>
        <v/>
      </c>
    </row>
    <row r="32">
      <c r="B32" s="19" t="n">
        <v>46231</v>
      </c>
      <c r="C32" s="20">
        <f>CHOOSE(WEEKDAY(B32,2),"lunes","martes","miércoles","jueves","viernes","sábado","domingo")</f>
        <v/>
      </c>
      <c r="D32" s="10" t="n"/>
      <c r="E32" s="21" t="n"/>
      <c r="F32" s="21" t="n"/>
      <c r="G32" s="21" t="n"/>
      <c r="H32" s="22">
        <f>IF(OR(E32="",F32=""),"",F32-E32-N(G32))</f>
        <v/>
      </c>
      <c r="I32" s="23">
        <f>IF(H32="","",(H32-Datos!$C$14)*24)</f>
        <v/>
      </c>
    </row>
    <row r="33">
      <c r="B33" s="19" t="n">
        <v>46232</v>
      </c>
      <c r="C33" s="20">
        <f>CHOOSE(WEEKDAY(B33,2),"lunes","martes","miércoles","jueves","viernes","sábado","domingo")</f>
        <v/>
      </c>
      <c r="D33" s="10" t="n"/>
      <c r="E33" s="21" t="n"/>
      <c r="F33" s="21" t="n"/>
      <c r="G33" s="21" t="n"/>
      <c r="H33" s="22">
        <f>IF(OR(E33="",F33=""),"",F33-E33-N(G33))</f>
        <v/>
      </c>
      <c r="I33" s="23">
        <f>IF(H33="","",(H33-Datos!$C$14)*24)</f>
        <v/>
      </c>
    </row>
    <row r="34">
      <c r="B34" s="19" t="n">
        <v>46233</v>
      </c>
      <c r="C34" s="20">
        <f>CHOOSE(WEEKDAY(B34,2),"lunes","martes","miércoles","jueves","viernes","sábado","domingo")</f>
        <v/>
      </c>
      <c r="D34" s="10" t="n"/>
      <c r="E34" s="21" t="n"/>
      <c r="F34" s="21" t="n"/>
      <c r="G34" s="21" t="n"/>
      <c r="H34" s="22">
        <f>IF(OR(E34="",F34=""),"",F34-E34-N(G34))</f>
        <v/>
      </c>
      <c r="I34" s="23">
        <f>IF(H34="","",(H34-Datos!$C$14)*24)</f>
        <v/>
      </c>
    </row>
    <row r="35">
      <c r="B35" s="19" t="n">
        <v>46234</v>
      </c>
      <c r="C35" s="20">
        <f>CHOOSE(WEEKDAY(B35,2),"lunes","martes","miércoles","jueves","viernes","sábado","domingo")</f>
        <v/>
      </c>
      <c r="D35" s="10" t="n"/>
      <c r="E35" s="21" t="n"/>
      <c r="F35" s="21" t="n"/>
      <c r="G35" s="21" t="n"/>
      <c r="H35" s="22">
        <f>IF(OR(E35="",F35=""),"",F35-E35-N(G35))</f>
        <v/>
      </c>
      <c r="I35" s="23">
        <f>IF(H35="","",(H35-Datos!$C$14)*24)</f>
        <v/>
      </c>
    </row>
    <row r="37">
      <c r="B37" s="14" t="inlineStr">
        <is>
          <t>TOTAL DEL MES</t>
        </is>
      </c>
      <c r="H37" s="25">
        <f>SUM(H5:H35)</f>
        <v/>
      </c>
      <c r="I37" s="30">
        <f>SUM(I5:I35)</f>
        <v/>
      </c>
    </row>
  </sheetData>
  <mergeCells count="1">
    <mergeCell ref="B37:G37"/>
  </mergeCells>
  <dataValidations count="1">
    <dataValidation sqref="D5:D35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Gest Peritia</dc:creator>
  <dc:title xmlns:dc="http://purl.org/dc/elements/1.1/">Registro horario de la jornada laboral</dc:title>
  <dc:description xmlns:dc="http://purl.org/dc/elements/1.1/">Plantilla gratuita de Gest Peritia para el registro diario de jornada exigido por el artículo 34.9 del Estatuto de los Trabajadores. www.gestperitia.com</dc:description>
  <dc:subject xmlns:dc="http://purl.org/dc/elements/1.1/">Plantilla de registro de jornada conforme al art. 34.9 ET</dc:subject>
  <dcterms:created xmlns:dcterms="http://purl.org/dc/terms/" xmlns:xsi="http://www.w3.org/2001/XMLSchema-instance" xsi:type="dcterms:W3CDTF">2026-08-30T05:00:41Z</dcterms:created>
  <dcterms:modified xmlns:dcterms="http://purl.org/dc/terms/" xmlns:xsi="http://www.w3.org/2001/XMLSchema-instance" xsi:type="dcterms:W3CDTF">2026-08-30T05:00:43Z</dcterms:modified>
  <cp:lastModifiedBy>Gest Peritia</cp:lastModifiedBy>
  <cp:category>Prevención y cumplimiento laboral</cp:category>
  <cp:keywords>registro horario, jornada laboral, art. 34.9 ET, control horario</cp:keywords>
</cp:coreProperties>
</file>